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sube.sharepoint.com/sites/Intern/Gedeelde documenten/Breedtesport/Werkzaamheden Mireille/Beleidsperiode 2024/Social media/"/>
    </mc:Choice>
  </mc:AlternateContent>
  <xr:revisionPtr revIDLastSave="0" documentId="8_{BD069976-2A8B-4B32-BCFA-EA93F09EE6D4}" xr6:coauthVersionLast="47" xr6:coauthVersionMax="47" xr10:uidLastSave="{00000000-0000-0000-0000-000000000000}"/>
  <bookViews>
    <workbookView xWindow="-108" yWindow="-108" windowWidth="23256" windowHeight="12456" xr2:uid="{D54C2E29-4D17-4267-B565-7D435011DAA7}"/>
  </bookViews>
  <sheets>
    <sheet name="Luik I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4" i="1" l="1"/>
  <c r="W164" i="1"/>
  <c r="U164" i="1"/>
  <c r="T164" i="1"/>
  <c r="U48" i="1"/>
  <c r="T48" i="1"/>
  <c r="T52" i="1"/>
  <c r="T107" i="1"/>
  <c r="U107" i="1"/>
  <c r="T133" i="1"/>
  <c r="T151" i="1"/>
  <c r="U114" i="1"/>
  <c r="T115" i="1"/>
  <c r="T114" i="1" s="1"/>
  <c r="AE151" i="1" l="1"/>
  <c r="AD151" i="1"/>
  <c r="AC151" i="1"/>
  <c r="AB151" i="1"/>
  <c r="AA151" i="1"/>
  <c r="Z151" i="1"/>
  <c r="Y151" i="1"/>
  <c r="X151" i="1"/>
  <c r="U151" i="1"/>
  <c r="S151" i="1"/>
  <c r="R151" i="1"/>
  <c r="Q151" i="1"/>
  <c r="P151" i="1"/>
  <c r="AE149" i="1"/>
  <c r="AD149" i="1"/>
  <c r="AC149" i="1"/>
  <c r="AB149" i="1"/>
  <c r="AA149" i="1"/>
  <c r="Z149" i="1"/>
  <c r="Y149" i="1"/>
  <c r="X149" i="1"/>
  <c r="U149" i="1"/>
  <c r="T149" i="1"/>
  <c r="S149" i="1"/>
  <c r="R149" i="1"/>
  <c r="Q149" i="1"/>
  <c r="P149" i="1"/>
  <c r="T143" i="1"/>
  <c r="T142" i="1"/>
  <c r="AE141" i="1"/>
  <c r="AD141" i="1"/>
  <c r="AC141" i="1"/>
  <c r="AB141" i="1"/>
  <c r="AA141" i="1"/>
  <c r="Z141" i="1"/>
  <c r="Y141" i="1"/>
  <c r="X141" i="1"/>
  <c r="U141" i="1"/>
  <c r="S141" i="1"/>
  <c r="R141" i="1"/>
  <c r="Q141" i="1"/>
  <c r="P141" i="1"/>
  <c r="AE133" i="1"/>
  <c r="AD133" i="1"/>
  <c r="AC133" i="1"/>
  <c r="AB133" i="1"/>
  <c r="AA133" i="1"/>
  <c r="Z133" i="1"/>
  <c r="Y133" i="1"/>
  <c r="X133" i="1"/>
  <c r="U133" i="1"/>
  <c r="S133" i="1"/>
  <c r="R133" i="1"/>
  <c r="Q133" i="1"/>
  <c r="P133" i="1"/>
  <c r="U122" i="1"/>
  <c r="T122" i="1"/>
  <c r="AE115" i="1"/>
  <c r="AD115" i="1"/>
  <c r="AC115" i="1"/>
  <c r="AB115" i="1"/>
  <c r="AA115" i="1"/>
  <c r="Z115" i="1"/>
  <c r="Y115" i="1"/>
  <c r="X115" i="1"/>
  <c r="S115" i="1"/>
  <c r="R115" i="1"/>
  <c r="Q115" i="1"/>
  <c r="P115" i="1"/>
  <c r="AE108" i="1"/>
  <c r="AE107" i="1" s="1"/>
  <c r="AD108" i="1"/>
  <c r="AD107" i="1" s="1"/>
  <c r="AC108" i="1"/>
  <c r="AC107" i="1" s="1"/>
  <c r="AB108" i="1"/>
  <c r="AB107" i="1" s="1"/>
  <c r="AA108" i="1"/>
  <c r="Z108" i="1"/>
  <c r="Z107" i="1" s="1"/>
  <c r="Y108" i="1"/>
  <c r="Y107" i="1" s="1"/>
  <c r="X108" i="1"/>
  <c r="X107" i="1" s="1"/>
  <c r="S108" i="1"/>
  <c r="S107" i="1" s="1"/>
  <c r="R108" i="1"/>
  <c r="R107" i="1" s="1"/>
  <c r="Q108" i="1"/>
  <c r="Q107" i="1" s="1"/>
  <c r="P108" i="1"/>
  <c r="P107" i="1" s="1"/>
  <c r="AA107" i="1"/>
  <c r="T105" i="1"/>
  <c r="AE98" i="1"/>
  <c r="AE97" i="1" s="1"/>
  <c r="AD98" i="1"/>
  <c r="AD97" i="1" s="1"/>
  <c r="AC98" i="1"/>
  <c r="AC97" i="1" s="1"/>
  <c r="AB98" i="1"/>
  <c r="AB97" i="1" s="1"/>
  <c r="AA98" i="1"/>
  <c r="AA97" i="1" s="1"/>
  <c r="Z98" i="1"/>
  <c r="Z97" i="1" s="1"/>
  <c r="Y98" i="1"/>
  <c r="Y97" i="1" s="1"/>
  <c r="X98" i="1"/>
  <c r="X97" i="1" s="1"/>
  <c r="U98" i="1"/>
  <c r="U97" i="1" s="1"/>
  <c r="T98" i="1"/>
  <c r="T97" i="1" s="1"/>
  <c r="S98" i="1"/>
  <c r="S97" i="1" s="1"/>
  <c r="R98" i="1"/>
  <c r="R97" i="1" s="1"/>
  <c r="Q98" i="1"/>
  <c r="Q97" i="1" s="1"/>
  <c r="P98" i="1"/>
  <c r="P97" i="1" s="1"/>
  <c r="AE92" i="1"/>
  <c r="AE91" i="1" s="1"/>
  <c r="AE58" i="1" s="1"/>
  <c r="AD92" i="1"/>
  <c r="AD91" i="1" s="1"/>
  <c r="AD58" i="1" s="1"/>
  <c r="AC92" i="1"/>
  <c r="AC91" i="1" s="1"/>
  <c r="AC58" i="1" s="1"/>
  <c r="AB92" i="1"/>
  <c r="AB91" i="1" s="1"/>
  <c r="AB58" i="1" s="1"/>
  <c r="AA92" i="1"/>
  <c r="AA91" i="1" s="1"/>
  <c r="AA58" i="1" s="1"/>
  <c r="Z92" i="1"/>
  <c r="Z91" i="1" s="1"/>
  <c r="Z58" i="1" s="1"/>
  <c r="Y92" i="1"/>
  <c r="Y91" i="1" s="1"/>
  <c r="Y58" i="1" s="1"/>
  <c r="X92" i="1"/>
  <c r="X91" i="1" s="1"/>
  <c r="U92" i="1"/>
  <c r="U91" i="1" s="1"/>
  <c r="T92" i="1"/>
  <c r="T91" i="1" s="1"/>
  <c r="S92" i="1"/>
  <c r="S91" i="1" s="1"/>
  <c r="R92" i="1"/>
  <c r="R91" i="1" s="1"/>
  <c r="Q92" i="1"/>
  <c r="Q91" i="1" s="1"/>
  <c r="P92" i="1"/>
  <c r="P91" i="1" s="1"/>
  <c r="U87" i="1"/>
  <c r="T87" i="1"/>
  <c r="S87" i="1"/>
  <c r="R87" i="1"/>
  <c r="Q87" i="1"/>
  <c r="P87" i="1"/>
  <c r="U84" i="1"/>
  <c r="T84" i="1"/>
  <c r="S84" i="1"/>
  <c r="R84" i="1"/>
  <c r="Q84" i="1"/>
  <c r="P84" i="1"/>
  <c r="U82" i="1"/>
  <c r="T82" i="1"/>
  <c r="S82" i="1"/>
  <c r="R82" i="1"/>
  <c r="Q82" i="1"/>
  <c r="P82" i="1"/>
  <c r="U79" i="1"/>
  <c r="T79" i="1"/>
  <c r="S79" i="1"/>
  <c r="R79" i="1"/>
  <c r="Q79" i="1"/>
  <c r="P79" i="1"/>
  <c r="U75" i="1"/>
  <c r="T75" i="1"/>
  <c r="S75" i="1"/>
  <c r="R75" i="1"/>
  <c r="Q75" i="1"/>
  <c r="P75" i="1"/>
  <c r="U72" i="1"/>
  <c r="T72" i="1"/>
  <c r="S72" i="1"/>
  <c r="R72" i="1"/>
  <c r="Q72" i="1"/>
  <c r="P72" i="1"/>
  <c r="U70" i="1"/>
  <c r="T70" i="1"/>
  <c r="S70" i="1"/>
  <c r="S63" i="1" s="1"/>
  <c r="R70" i="1"/>
  <c r="R63" i="1" s="1"/>
  <c r="Q70" i="1"/>
  <c r="Q63" i="1" s="1"/>
  <c r="P70" i="1"/>
  <c r="P63" i="1" s="1"/>
  <c r="X63" i="1"/>
  <c r="U63" i="1"/>
  <c r="T63" i="1"/>
  <c r="U58" i="1"/>
  <c r="T58" i="1"/>
  <c r="S58" i="1"/>
  <c r="R58" i="1"/>
  <c r="Q58" i="1"/>
  <c r="P58" i="1"/>
  <c r="AE55" i="1"/>
  <c r="AD55" i="1"/>
  <c r="AC55" i="1"/>
  <c r="AB55" i="1"/>
  <c r="AA55" i="1"/>
  <c r="Z55" i="1"/>
  <c r="Y55" i="1"/>
  <c r="X55" i="1"/>
  <c r="U55" i="1"/>
  <c r="T55" i="1"/>
  <c r="S55" i="1"/>
  <c r="R55" i="1"/>
  <c r="Q55" i="1"/>
  <c r="P55" i="1"/>
  <c r="AE52" i="1"/>
  <c r="AD52" i="1"/>
  <c r="AC52" i="1"/>
  <c r="AB52" i="1"/>
  <c r="AA52" i="1"/>
  <c r="Z52" i="1"/>
  <c r="Y52" i="1"/>
  <c r="X52" i="1"/>
  <c r="U52" i="1"/>
  <c r="S52" i="1"/>
  <c r="R52" i="1"/>
  <c r="Q52" i="1"/>
  <c r="P52" i="1"/>
  <c r="AE49" i="1"/>
  <c r="AD49" i="1"/>
  <c r="AC49" i="1"/>
  <c r="AB49" i="1"/>
  <c r="AA49" i="1"/>
  <c r="Z49" i="1"/>
  <c r="Y49" i="1"/>
  <c r="X49" i="1"/>
  <c r="U49" i="1"/>
  <c r="T49" i="1"/>
  <c r="S49" i="1"/>
  <c r="R49" i="1"/>
  <c r="Q49" i="1"/>
  <c r="P49" i="1"/>
  <c r="AE44" i="1"/>
  <c r="AD44" i="1"/>
  <c r="AC44" i="1"/>
  <c r="AB44" i="1"/>
  <c r="AA44" i="1"/>
  <c r="Z44" i="1"/>
  <c r="Y44" i="1"/>
  <c r="X44" i="1"/>
  <c r="U44" i="1"/>
  <c r="T44" i="1"/>
  <c r="S44" i="1"/>
  <c r="R44" i="1"/>
  <c r="Q44" i="1"/>
  <c r="P44" i="1"/>
  <c r="AE41" i="1"/>
  <c r="AD41" i="1"/>
  <c r="AC41" i="1"/>
  <c r="AB41" i="1"/>
  <c r="AA41" i="1"/>
  <c r="Z41" i="1"/>
  <c r="Y41" i="1"/>
  <c r="X41" i="1"/>
  <c r="U41" i="1"/>
  <c r="T41" i="1"/>
  <c r="S41" i="1"/>
  <c r="R41" i="1"/>
  <c r="Q41" i="1"/>
  <c r="P41" i="1"/>
  <c r="AE35" i="1"/>
  <c r="AD35" i="1"/>
  <c r="AC35" i="1"/>
  <c r="AB35" i="1"/>
  <c r="AA35" i="1"/>
  <c r="Z35" i="1"/>
  <c r="Y35" i="1"/>
  <c r="X35" i="1"/>
  <c r="U35" i="1"/>
  <c r="T35" i="1"/>
  <c r="S35" i="1"/>
  <c r="R35" i="1"/>
  <c r="Q35" i="1"/>
  <c r="P35" i="1"/>
  <c r="AE29" i="1"/>
  <c r="AD29" i="1"/>
  <c r="AC29" i="1"/>
  <c r="AB29" i="1"/>
  <c r="AA29" i="1"/>
  <c r="Z29" i="1"/>
  <c r="Y29" i="1"/>
  <c r="X29" i="1"/>
  <c r="U29" i="1"/>
  <c r="T29" i="1"/>
  <c r="S29" i="1"/>
  <c r="R29" i="1"/>
  <c r="Q29" i="1"/>
  <c r="P29" i="1"/>
  <c r="AE24" i="1"/>
  <c r="AD24" i="1"/>
  <c r="AC24" i="1"/>
  <c r="AB24" i="1"/>
  <c r="AA24" i="1"/>
  <c r="Z24" i="1"/>
  <c r="Y24" i="1"/>
  <c r="X24" i="1"/>
  <c r="U24" i="1"/>
  <c r="T24" i="1"/>
  <c r="S24" i="1"/>
  <c r="R24" i="1"/>
  <c r="Q24" i="1"/>
  <c r="P24" i="1"/>
  <c r="AE19" i="1"/>
  <c r="AD19" i="1"/>
  <c r="AC19" i="1"/>
  <c r="AB19" i="1"/>
  <c r="AA19" i="1"/>
  <c r="Z19" i="1"/>
  <c r="Y19" i="1"/>
  <c r="X19" i="1"/>
  <c r="U19" i="1"/>
  <c r="T19" i="1"/>
  <c r="S19" i="1"/>
  <c r="R19" i="1"/>
  <c r="Q19" i="1"/>
  <c r="P19" i="1"/>
  <c r="AE12" i="1"/>
  <c r="AD12" i="1"/>
  <c r="AC12" i="1"/>
  <c r="AB12" i="1"/>
  <c r="AA12" i="1"/>
  <c r="Z12" i="1"/>
  <c r="Y12" i="1"/>
  <c r="X12" i="1"/>
  <c r="U12" i="1"/>
  <c r="T12" i="1"/>
  <c r="S12" i="1"/>
  <c r="R12" i="1"/>
  <c r="Q12" i="1"/>
  <c r="P12" i="1"/>
  <c r="AE4" i="1"/>
  <c r="AE3" i="1" s="1"/>
  <c r="AD4" i="1"/>
  <c r="AD3" i="1" s="1"/>
  <c r="AC4" i="1"/>
  <c r="AC3" i="1" s="1"/>
  <c r="AB4" i="1"/>
  <c r="AB3" i="1" s="1"/>
  <c r="AA4" i="1"/>
  <c r="AA3" i="1" s="1"/>
  <c r="Z4" i="1"/>
  <c r="Z3" i="1" s="1"/>
  <c r="Y4" i="1"/>
  <c r="Y3" i="1" s="1"/>
  <c r="X4" i="1"/>
  <c r="X3" i="1" s="1"/>
  <c r="U4" i="1"/>
  <c r="U3" i="1" s="1"/>
  <c r="T4" i="1"/>
  <c r="T3" i="1" s="1"/>
  <c r="S4" i="1"/>
  <c r="S3" i="1" s="1"/>
  <c r="R4" i="1"/>
  <c r="R3" i="1" s="1"/>
  <c r="Q4" i="1"/>
  <c r="Q3" i="1" s="1"/>
  <c r="P4" i="1"/>
  <c r="P3" i="1" s="1"/>
  <c r="AE11" i="1" l="1"/>
  <c r="Y11" i="1"/>
  <c r="T34" i="1"/>
  <c r="AD34" i="1"/>
  <c r="AE34" i="1"/>
  <c r="AC48" i="1"/>
  <c r="AB34" i="1"/>
  <c r="P11" i="1"/>
  <c r="AA11" i="1"/>
  <c r="U132" i="1"/>
  <c r="S34" i="1"/>
  <c r="AC34" i="1"/>
  <c r="Z11" i="1"/>
  <c r="R48" i="1"/>
  <c r="AB48" i="1"/>
  <c r="AB11" i="1"/>
  <c r="X34" i="1"/>
  <c r="S11" i="1"/>
  <c r="AC11" i="1"/>
  <c r="T57" i="1"/>
  <c r="R11" i="1"/>
  <c r="T11" i="1"/>
  <c r="AD11" i="1"/>
  <c r="P34" i="1"/>
  <c r="X48" i="1"/>
  <c r="U11" i="1"/>
  <c r="X11" i="1"/>
  <c r="R34" i="1"/>
  <c r="P48" i="1"/>
  <c r="Z48" i="1"/>
  <c r="Q11" i="1"/>
  <c r="AE48" i="1"/>
  <c r="Y48" i="1"/>
  <c r="Q48" i="1"/>
  <c r="S48" i="1"/>
  <c r="AA48" i="1"/>
  <c r="T141" i="1"/>
  <c r="T132" i="1" s="1"/>
  <c r="AD48" i="1"/>
  <c r="Z34" i="1"/>
  <c r="Q34" i="1"/>
  <c r="X132" i="1"/>
  <c r="S132" i="1"/>
  <c r="Y34" i="1"/>
  <c r="AD132" i="1"/>
  <c r="Z132" i="1"/>
  <c r="X58" i="1"/>
  <c r="Q132" i="1"/>
  <c r="U34" i="1"/>
  <c r="R132" i="1"/>
  <c r="P57" i="1"/>
  <c r="Q57" i="1"/>
  <c r="Y132" i="1"/>
  <c r="AA132" i="1"/>
  <c r="AC132" i="1"/>
  <c r="AA34" i="1"/>
  <c r="R57" i="1"/>
  <c r="AE132" i="1"/>
  <c r="S57" i="1"/>
  <c r="U57" i="1"/>
  <c r="AB132" i="1"/>
  <c r="P132" i="1"/>
  <c r="R164" i="1" l="1"/>
  <c r="AC164" i="1"/>
  <c r="S164" i="1"/>
  <c r="AE164" i="1"/>
  <c r="Z164" i="1"/>
  <c r="AD164" i="1"/>
  <c r="P164" i="1"/>
  <c r="X164" i="1"/>
  <c r="AB164" i="1"/>
  <c r="Y164" i="1"/>
  <c r="Q164" i="1"/>
  <c r="AA164" i="1"/>
</calcChain>
</file>

<file path=xl/sharedStrings.xml><?xml version="1.0" encoding="utf-8"?>
<sst xmlns="http://schemas.openxmlformats.org/spreadsheetml/2006/main" count="1136" uniqueCount="644">
  <si>
    <t>Timing</t>
  </si>
  <si>
    <t>Status uitvoering actie/doelstelling</t>
  </si>
  <si>
    <t>Begroting</t>
  </si>
  <si>
    <t>Status resultatenrekening</t>
  </si>
  <si>
    <t>SD</t>
  </si>
  <si>
    <t>OD</t>
  </si>
  <si>
    <t>Actie</t>
  </si>
  <si>
    <t>Omschrijving</t>
  </si>
  <si>
    <t>Indicator</t>
  </si>
  <si>
    <t>Verantwoordelijke</t>
  </si>
  <si>
    <t>Analytische code</t>
  </si>
  <si>
    <t>kosten
2021</t>
  </si>
  <si>
    <t>opbrengsten
2021</t>
  </si>
  <si>
    <t>kosten
2022</t>
  </si>
  <si>
    <t>opbrengsten
2022</t>
  </si>
  <si>
    <t>kosten
2023</t>
  </si>
  <si>
    <t>opbrengsten
2023</t>
  </si>
  <si>
    <t>kosten
2024</t>
  </si>
  <si>
    <t>opbrengsten
2024</t>
  </si>
  <si>
    <t>SD01</t>
  </si>
  <si>
    <t>Recreatieve schaatsfamilie doen groeien, 20/jaar</t>
  </si>
  <si>
    <t>aantal leden</t>
  </si>
  <si>
    <t>X</t>
  </si>
  <si>
    <t>AR</t>
  </si>
  <si>
    <t>OD01</t>
  </si>
  <si>
    <t>Aanbod voor recreatieve schaatsers uitwerken</t>
  </si>
  <si>
    <t>AR1</t>
  </si>
  <si>
    <t>A001</t>
  </si>
  <si>
    <r>
      <t xml:space="preserve">Ondersteuning en/of organisatie van laagdrempelige </t>
    </r>
    <r>
      <rPr>
        <b/>
        <i/>
        <sz val="11"/>
        <rFont val="Calibri"/>
        <family val="2"/>
      </rPr>
      <t>sportkampen</t>
    </r>
    <r>
      <rPr>
        <i/>
        <sz val="11"/>
        <rFont val="Calibri"/>
        <family val="2"/>
      </rPr>
      <t xml:space="preserve"> tijdens de vakanties (toenemend aantal deelnemers).</t>
    </r>
  </si>
  <si>
    <t>aantal deelnemers</t>
  </si>
  <si>
    <r>
      <rPr>
        <b/>
        <strike/>
        <sz val="11"/>
        <rFont val="Calibri"/>
        <family val="2"/>
      </rPr>
      <t>Paas-</t>
    </r>
    <r>
      <rPr>
        <b/>
        <sz val="11"/>
        <rFont val="Calibri"/>
        <family val="2"/>
      </rPr>
      <t>, zomer-, kerstvakantie</t>
    </r>
  </si>
  <si>
    <t>Paas-, zomer-, kerstvakantie</t>
  </si>
  <si>
    <t>Deckmyn G. en Mostaert M.</t>
  </si>
  <si>
    <t>AR1a</t>
  </si>
  <si>
    <t>A002</t>
  </si>
  <si>
    <r>
      <t xml:space="preserve">VLSU ondersteunt en/of organiseert een aantal </t>
    </r>
    <r>
      <rPr>
        <b/>
        <i/>
        <sz val="11"/>
        <rFont val="Calibri"/>
        <family val="2"/>
      </rPr>
      <t>activiteiten</t>
    </r>
    <r>
      <rPr>
        <i/>
        <sz val="11"/>
        <rFont val="Calibri"/>
        <family val="2"/>
      </rPr>
      <t xml:space="preserve"> voor specifieke doelgroepen waaronder bv. kleuters, volwassenen, meisjes/vrouwen, recreatieve leden, ijsdans, synchro (toenemend aantal acties)...</t>
    </r>
  </si>
  <si>
    <t xml:space="preserve">aantal acties en activiteiten </t>
  </si>
  <si>
    <t>AR1b</t>
  </si>
  <si>
    <t>A003</t>
  </si>
  <si>
    <r>
      <rPr>
        <b/>
        <i/>
        <sz val="11"/>
        <rFont val="Calibri"/>
        <family val="2"/>
      </rPr>
      <t>Samenwerkingen</t>
    </r>
    <r>
      <rPr>
        <i/>
        <sz val="11"/>
        <rFont val="Calibri"/>
        <family val="2"/>
      </rPr>
      <t xml:space="preserve"> promoten tussen verschillende ijsschaatsdisciplines (bv.   snelschaats- en kunstschaatsclubs) en/of federaties. Bijvoorbeeld invoeren van algemene </t>
    </r>
    <r>
      <rPr>
        <b/>
        <i/>
        <sz val="11"/>
        <rFont val="Calibri"/>
        <family val="2"/>
      </rPr>
      <t>schaatsinitiaties</t>
    </r>
    <r>
      <rPr>
        <i/>
        <sz val="11"/>
        <rFont val="Calibri"/>
        <family val="2"/>
      </rPr>
      <t xml:space="preserve"> tijdens de eerste trainingen om het stereotype rolverdeling te doorbreken (promotie via website en toenemend aantal initiaties)</t>
    </r>
  </si>
  <si>
    <t xml:space="preserve">aantal </t>
  </si>
  <si>
    <t>Sept</t>
  </si>
  <si>
    <t>Mariën H. en Mostaert M.</t>
  </si>
  <si>
    <t>AR1c</t>
  </si>
  <si>
    <t> </t>
  </si>
  <si>
    <t>A004</t>
  </si>
  <si>
    <r>
      <t xml:space="preserve">Streven naar meer </t>
    </r>
    <r>
      <rPr>
        <b/>
        <i/>
        <sz val="11"/>
        <rFont val="Calibri"/>
        <family val="2"/>
      </rPr>
      <t>trainingsuren</t>
    </r>
    <r>
      <rPr>
        <i/>
        <sz val="11"/>
        <rFont val="Calibri"/>
        <family val="2"/>
      </rPr>
      <t>. Gecombineerd gebruik van de beschikbare uren op meerdere ijsbanen en verschillende sportinfrastructuren (indien haalbaar voor zowel schaatser, ouders als coach) door o.a. samenwerking tussen de verschillende ijsschaatsdisciplines en/of sporttakken aan te moedigen.</t>
    </r>
  </si>
  <si>
    <t>aantal gesprekken met de clubs;
 (sluit aan bij BF inno)</t>
  </si>
  <si>
    <t>Lepoeter C. en Mostaert M.</t>
  </si>
  <si>
    <t>AR1d</t>
  </si>
  <si>
    <t>A005</t>
  </si>
  <si>
    <r>
      <t xml:space="preserve">Ondersteuning en/of organisatie van laagdrempelige </t>
    </r>
    <r>
      <rPr>
        <b/>
        <i/>
        <sz val="11"/>
        <rFont val="Calibri"/>
        <family val="2"/>
      </rPr>
      <t>wedstrijdvormen</t>
    </r>
    <r>
      <rPr>
        <i/>
        <sz val="11"/>
        <rFont val="Calibri"/>
        <family val="2"/>
      </rPr>
      <t xml:space="preserve"> (tijdens pauzes competitie wedstrijden, c-wedstrijden, showwedstrijden, adult-competities, ijsdans, synchro) voor recreatieve schaatsers in de verschillende schaatsdisciplines (minstens 8)</t>
    </r>
  </si>
  <si>
    <t>aantal laagdrempelige wedstrijden</t>
  </si>
  <si>
    <t>Schroyen J. en Deckmyn G.</t>
  </si>
  <si>
    <t>AR1e</t>
  </si>
  <si>
    <t>A006</t>
  </si>
  <si>
    <r>
      <rPr>
        <i/>
        <sz val="11"/>
        <color rgb="FF000000"/>
        <rFont val="Calibri"/>
        <family val="2"/>
      </rPr>
      <t xml:space="preserve">Inventariseren en publiek maken van </t>
    </r>
    <r>
      <rPr>
        <b/>
        <i/>
        <sz val="11"/>
        <color rgb="FF000000"/>
        <rFont val="Calibri"/>
        <family val="2"/>
      </rPr>
      <t>G-sport</t>
    </r>
    <r>
      <rPr>
        <i/>
        <sz val="11"/>
        <color rgb="FF000000"/>
        <rFont val="Calibri"/>
        <family val="2"/>
      </rPr>
      <t xml:space="preserve"> aanbod en mogelijkheden en aanbieden van infosessies.</t>
    </r>
  </si>
  <si>
    <t>online beschikbaar op website</t>
  </si>
  <si>
    <t>AR1f</t>
  </si>
  <si>
    <t>SD02</t>
  </si>
  <si>
    <t>Competitiewerking ondersteunen (toenemend aantal competitieleden)</t>
  </si>
  <si>
    <t>aantal competitieve leden</t>
  </si>
  <si>
    <t>AC</t>
  </si>
  <si>
    <t>OD02</t>
  </si>
  <si>
    <t>Professionalisering voor competitieve schaatsers</t>
  </si>
  <si>
    <t>AC1</t>
  </si>
  <si>
    <t>A007</t>
  </si>
  <si>
    <r>
      <t xml:space="preserve">Inventariseren van het aantal ijsuren en/of overleg met (privé) schaatsbanen voor meer </t>
    </r>
    <r>
      <rPr>
        <b/>
        <i/>
        <sz val="11"/>
        <rFont val="Calibri"/>
        <family val="2"/>
      </rPr>
      <t>ijshuur</t>
    </r>
    <r>
      <rPr>
        <i/>
        <sz val="11"/>
        <rFont val="Calibri"/>
        <family val="2"/>
      </rPr>
      <t xml:space="preserve"> (minimaal 1 overleg per jaar)</t>
    </r>
  </si>
  <si>
    <t>aantal overlegmomenten met de ijsbanen</t>
  </si>
  <si>
    <t>Lepoeter C. en Jurgen</t>
  </si>
  <si>
    <t>AC1a</t>
  </si>
  <si>
    <t>A008</t>
  </si>
  <si>
    <r>
      <t xml:space="preserve">Voorzien van ondersteunend materiaal en kennis voor </t>
    </r>
    <r>
      <rPr>
        <b/>
        <i/>
        <sz val="11"/>
        <rFont val="Calibri"/>
        <family val="2"/>
      </rPr>
      <t>off-ice trainingen</t>
    </r>
    <r>
      <rPr>
        <i/>
        <sz val="11"/>
        <rFont val="Calibri"/>
        <family val="2"/>
      </rPr>
      <t xml:space="preserve"> (toenemend aantal clubs).</t>
    </r>
  </si>
  <si>
    <t>aantal off-ice faciliteiten, aantal off-ice trainingen in de week</t>
  </si>
  <si>
    <t>(X)</t>
  </si>
  <si>
    <t>AC1b</t>
  </si>
  <si>
    <t>A009</t>
  </si>
  <si>
    <r>
      <rPr>
        <b/>
        <i/>
        <sz val="11"/>
        <rFont val="Calibri"/>
        <family val="2"/>
      </rPr>
      <t>Veiligheidsmateriaal</t>
    </r>
    <r>
      <rPr>
        <i/>
        <sz val="11"/>
        <rFont val="Calibri"/>
        <family val="2"/>
      </rPr>
      <t xml:space="preserve"> aanschaffen en/of herstellen zodat shorttrack veilig aangeboden kan worden</t>
    </r>
  </si>
  <si>
    <t>een set veiligheidsmatten beschikbaar stellen voor alle clubs</t>
  </si>
  <si>
    <t>Schroyen J. en Lepoeter C.</t>
  </si>
  <si>
    <t>AC1c</t>
  </si>
  <si>
    <t>A010</t>
  </si>
  <si>
    <r>
      <rPr>
        <b/>
        <i/>
        <sz val="11"/>
        <rFont val="Calibri"/>
        <family val="2"/>
      </rPr>
      <t>Stimuleren</t>
    </r>
    <r>
      <rPr>
        <i/>
        <sz val="11"/>
        <rFont val="Calibri"/>
        <family val="2"/>
      </rPr>
      <t xml:space="preserve"> van </t>
    </r>
    <r>
      <rPr>
        <b/>
        <i/>
        <sz val="11"/>
        <rFont val="Calibri"/>
        <family val="2"/>
      </rPr>
      <t>shorttrack- en/of langebaantrainingen</t>
    </r>
    <r>
      <rPr>
        <i/>
        <sz val="11"/>
        <rFont val="Calibri"/>
        <family val="2"/>
      </rPr>
      <t xml:space="preserve"> in ijsbanen waar dit nog niet aanwezig is (minstens opstart in één ijsbaan).</t>
    </r>
  </si>
  <si>
    <t>aantal initiatieven</t>
  </si>
  <si>
    <t>Deckmyn G. en Lepoeter C.</t>
  </si>
  <si>
    <t>AC1d</t>
  </si>
  <si>
    <t xml:space="preserve">
</t>
  </si>
  <si>
    <t>A011</t>
  </si>
  <si>
    <r>
      <t xml:space="preserve">Zoeken naar middelen, partners en subsidies om de bouw van </t>
    </r>
    <r>
      <rPr>
        <b/>
        <i/>
        <sz val="11"/>
        <rFont val="Calibri"/>
        <family val="2"/>
      </rPr>
      <t>nieuwe infrastructuur</t>
    </r>
    <r>
      <rPr>
        <i/>
        <sz val="11"/>
        <rFont val="Calibri"/>
        <family val="2"/>
      </rPr>
      <t xml:space="preserve"> te realiseren die voldoet aan de normen voor topwedstrijden van senioren. </t>
    </r>
  </si>
  <si>
    <t>één ijsbaan extra</t>
  </si>
  <si>
    <t>(Sept Deurne)</t>
  </si>
  <si>
    <t>AC1e</t>
  </si>
  <si>
    <t>A012</t>
  </si>
  <si>
    <r>
      <t xml:space="preserve">In samenwerking met Sport Vlaanderen, andere federaties en/of ijsbanen, extra trainings- en/of wedstrijdmogelijkheden aanbieden tijdens o.a. de </t>
    </r>
    <r>
      <rPr>
        <b/>
        <i/>
        <sz val="11"/>
        <rFont val="Calibri"/>
        <family val="2"/>
      </rPr>
      <t>zomermaanden</t>
    </r>
    <r>
      <rPr>
        <i/>
        <sz val="11"/>
        <rFont val="Calibri"/>
        <family val="2"/>
      </rPr>
      <t xml:space="preserve"> voor binnenlandse schaatsers (toenemend aanbod). </t>
    </r>
  </si>
  <si>
    <t>aantal beschikbare dagen ijs tijdens de zomermaanden (sluit aan bij BF inno)</t>
  </si>
  <si>
    <t>Schroyen J. en Mostaert  M.</t>
  </si>
  <si>
    <t>AC1f</t>
  </si>
  <si>
    <t>OD03</t>
  </si>
  <si>
    <t>Organisatie van stages en trainingen voor opkomende talenten</t>
  </si>
  <si>
    <t>AC2</t>
  </si>
  <si>
    <t>A013</t>
  </si>
  <si>
    <r>
      <t xml:space="preserve">Ondersteunen en/of organisatie van </t>
    </r>
    <r>
      <rPr>
        <b/>
        <i/>
        <sz val="11"/>
        <color rgb="FF000000"/>
        <rFont val="Calibri"/>
        <family val="2"/>
      </rPr>
      <t>shorttrackstages en trainingen</t>
    </r>
    <r>
      <rPr>
        <i/>
        <sz val="11"/>
        <color rgb="FF000000"/>
        <rFont val="Calibri"/>
        <family val="2"/>
      </rPr>
      <t xml:space="preserve"> vanuit de VLSU</t>
    </r>
  </si>
  <si>
    <t>minstens 1 stage en trainingen in 2 regio's</t>
  </si>
  <si>
    <t xml:space="preserve">Mariën H. </t>
  </si>
  <si>
    <t>AC2a</t>
  </si>
  <si>
    <t>A014</t>
  </si>
  <si>
    <r>
      <t xml:space="preserve">Ondersteunen en/of organisatie van </t>
    </r>
    <r>
      <rPr>
        <b/>
        <i/>
        <sz val="11"/>
        <color rgb="FF000000"/>
        <rFont val="Calibri"/>
        <family val="2"/>
      </rPr>
      <t xml:space="preserve">langebaanstages en trainingen </t>
    </r>
    <r>
      <rPr>
        <i/>
        <sz val="11"/>
        <color rgb="FF000000"/>
        <rFont val="Calibri"/>
        <family val="2"/>
      </rPr>
      <t>vanuit de VLSU</t>
    </r>
  </si>
  <si>
    <t>minstens 1 stage</t>
  </si>
  <si>
    <t>Lepoeter C.</t>
  </si>
  <si>
    <t>AC2b</t>
  </si>
  <si>
    <t>A015</t>
  </si>
  <si>
    <r>
      <rPr>
        <i/>
        <sz val="11"/>
        <color rgb="FF000000"/>
        <rFont val="Calibri"/>
        <family val="2"/>
      </rPr>
      <t xml:space="preserve">Ondersteunen en/of organisatie van </t>
    </r>
    <r>
      <rPr>
        <b/>
        <i/>
        <sz val="11"/>
        <color rgb="FF000000"/>
        <rFont val="Calibri"/>
        <family val="2"/>
      </rPr>
      <t>kunstschaatsstages en trainingen</t>
    </r>
    <r>
      <rPr>
        <i/>
        <sz val="11"/>
        <color rgb="FF000000"/>
        <rFont val="Calibri"/>
        <family val="2"/>
      </rPr>
      <t xml:space="preserve"> vanuit de VLSU</t>
    </r>
  </si>
  <si>
    <t>AC2c</t>
  </si>
  <si>
    <t>A016</t>
  </si>
  <si>
    <r>
      <t xml:space="preserve">Ondersteunen en/of organisatie van </t>
    </r>
    <r>
      <rPr>
        <b/>
        <i/>
        <sz val="11"/>
        <color rgb="FF000000"/>
        <rFont val="Calibri"/>
        <family val="2"/>
      </rPr>
      <t>synchrostages en trainingen</t>
    </r>
    <r>
      <rPr>
        <i/>
        <sz val="11"/>
        <color rgb="FF000000"/>
        <rFont val="Calibri"/>
        <family val="2"/>
      </rPr>
      <t xml:space="preserve"> vanuit de VLSU</t>
    </r>
  </si>
  <si>
    <t>AC2d</t>
  </si>
  <si>
    <t>OD04</t>
  </si>
  <si>
    <t xml:space="preserve">Uitbreiden van het wedstrijdaanbod </t>
  </si>
  <si>
    <t>AC3</t>
  </si>
  <si>
    <t>A017</t>
  </si>
  <si>
    <r>
      <t xml:space="preserve">Organisatie van een (gecombineerd kunst + snelschaatsen) </t>
    </r>
    <r>
      <rPr>
        <b/>
        <i/>
        <sz val="11"/>
        <rFont val="Calibri"/>
        <family val="2"/>
      </rPr>
      <t>Vlaams kampioenschap.</t>
    </r>
  </si>
  <si>
    <t xml:space="preserve">aantal deelnemers  </t>
  </si>
  <si>
    <t>Mrt/Apr</t>
  </si>
  <si>
    <t>Deckmyn G. en Schroyen J.</t>
  </si>
  <si>
    <t>AC3a</t>
  </si>
  <si>
    <t>-</t>
  </si>
  <si>
    <t>A018</t>
  </si>
  <si>
    <r>
      <t xml:space="preserve">Toenemend aantal </t>
    </r>
    <r>
      <rPr>
        <b/>
        <i/>
        <sz val="11"/>
        <rFont val="Calibri"/>
        <family val="2"/>
      </rPr>
      <t>wedstrijden</t>
    </r>
    <r>
      <rPr>
        <i/>
        <sz val="11"/>
        <rFont val="Calibri"/>
        <family val="2"/>
      </rPr>
      <t xml:space="preserve"> organiseren voor </t>
    </r>
    <r>
      <rPr>
        <b/>
        <i/>
        <sz val="11"/>
        <rFont val="Calibri"/>
        <family val="2"/>
      </rPr>
      <t>shorttrack</t>
    </r>
    <r>
      <rPr>
        <i/>
        <sz val="11"/>
        <rFont val="Calibri"/>
        <family val="2"/>
      </rPr>
      <t xml:space="preserve"> (Beneluxcup, starclass)</t>
    </r>
  </si>
  <si>
    <t>aantal wedstrijden</t>
  </si>
  <si>
    <t>Van Landuyt C. en Deckmyn G.</t>
  </si>
  <si>
    <t>AC3b</t>
  </si>
  <si>
    <t>++</t>
  </si>
  <si>
    <t>A019</t>
  </si>
  <si>
    <r>
      <t>Ondersteunen en aanmoedigen van een toenemend aantal</t>
    </r>
    <r>
      <rPr>
        <b/>
        <i/>
        <sz val="11"/>
        <rFont val="Calibri"/>
        <family val="2"/>
      </rPr>
      <t xml:space="preserve"> wedstrijden</t>
    </r>
    <r>
      <rPr>
        <i/>
        <sz val="11"/>
        <rFont val="Calibri"/>
        <family val="2"/>
      </rPr>
      <t xml:space="preserve"> voor de verschillende disciplines binnen het </t>
    </r>
    <r>
      <rPr>
        <b/>
        <i/>
        <sz val="11"/>
        <rFont val="Calibri"/>
        <family val="2"/>
      </rPr>
      <t xml:space="preserve">kunstschaatsen </t>
    </r>
    <r>
      <rPr>
        <i/>
        <sz val="11"/>
        <rFont val="Calibri"/>
        <family val="2"/>
      </rPr>
      <t>(solo, synchro, ijsdans, paarrijden)</t>
    </r>
  </si>
  <si>
    <t>Schroyen J.</t>
  </si>
  <si>
    <t>AC3c</t>
  </si>
  <si>
    <t>A020</t>
  </si>
  <si>
    <r>
      <t xml:space="preserve">Organisatie </t>
    </r>
    <r>
      <rPr>
        <b/>
        <i/>
        <sz val="11"/>
        <rFont val="Calibri"/>
        <family val="2"/>
      </rPr>
      <t xml:space="preserve">VK langebaan en marathon </t>
    </r>
    <r>
      <rPr>
        <i/>
        <sz val="11"/>
        <rFont val="Calibri"/>
        <family val="2"/>
      </rPr>
      <t>en ondersteunen deelname wedstrijden in het buitenland</t>
    </r>
  </si>
  <si>
    <t>AC3d</t>
  </si>
  <si>
    <t>OD05</t>
  </si>
  <si>
    <t>Optimalisering huidig competitiesysteem en jaarlijks herevalueren</t>
  </si>
  <si>
    <t>AC4</t>
  </si>
  <si>
    <t>A021</t>
  </si>
  <si>
    <r>
      <rPr>
        <i/>
        <sz val="11"/>
        <color rgb="FF000000"/>
        <rFont val="Calibri"/>
        <family val="2"/>
      </rPr>
      <t xml:space="preserve">Ondersteunen bij organisatie van wedstrijden door o.a. het opmaken van een </t>
    </r>
    <r>
      <rPr>
        <b/>
        <i/>
        <sz val="11"/>
        <color rgb="FF000000"/>
        <rFont val="Calibri"/>
        <family val="2"/>
      </rPr>
      <t xml:space="preserve">draaiboek </t>
    </r>
    <r>
      <rPr>
        <i/>
        <sz val="11"/>
        <color theme="1"/>
        <rFont val="Calibri"/>
        <family val="2"/>
      </rPr>
      <t>(checklist en realistische wedstrijd tijdschema's, uniform inschrijvingsformulier en/of online tool…).</t>
    </r>
  </si>
  <si>
    <t>Opmaken en ter beschikking stellen van een draaiboek per discipline</t>
  </si>
  <si>
    <t>AC4a</t>
  </si>
  <si>
    <t>A022</t>
  </si>
  <si>
    <r>
      <rPr>
        <i/>
        <sz val="11"/>
        <color rgb="FF000000"/>
        <rFont val="Calibri"/>
        <family val="2"/>
      </rPr>
      <t>Het wedstrijdsysteem via</t>
    </r>
    <r>
      <rPr>
        <b/>
        <i/>
        <sz val="11"/>
        <color rgb="FF000000"/>
        <rFont val="Calibri"/>
        <family val="2"/>
      </rPr>
      <t xml:space="preserve"> video’s of visueel materiaal </t>
    </r>
    <r>
      <rPr>
        <i/>
        <sz val="11"/>
        <color theme="1"/>
        <rFont val="Calibri"/>
        <family val="2"/>
      </rPr>
      <t>extra toelichten via onze website zodat het competitief circuit toegankelijker wordt.</t>
    </r>
  </si>
  <si>
    <t>toelichting op website</t>
  </si>
  <si>
    <t>AC4b</t>
  </si>
  <si>
    <t>A023</t>
  </si>
  <si>
    <t>Website wedstrijden kunstschaatsen</t>
  </si>
  <si>
    <t>opmaken en publiceren</t>
  </si>
  <si>
    <t>AC4c</t>
  </si>
  <si>
    <t>A024</t>
  </si>
  <si>
    <r>
      <rPr>
        <i/>
        <sz val="11"/>
        <color rgb="FF000000"/>
        <rFont val="Calibri"/>
        <family val="2"/>
      </rPr>
      <t>Indien mogelijk investeren in een eigen</t>
    </r>
    <r>
      <rPr>
        <b/>
        <i/>
        <sz val="11"/>
        <color rgb="FF000000"/>
        <rFont val="Calibri"/>
        <family val="2"/>
      </rPr>
      <t xml:space="preserve"> jurysysteem</t>
    </r>
    <r>
      <rPr>
        <i/>
        <sz val="11"/>
        <color rgb="FF000000"/>
        <rFont val="Calibri"/>
        <family val="2"/>
      </rPr>
      <t xml:space="preserve"> (kunstschaatsen) en ondersteunend video-analytisch materiaal (beide sporttakken).</t>
    </r>
  </si>
  <si>
    <t>eigen jurysysteem (gespreide aankoop)</t>
  </si>
  <si>
    <t>Schroyen J.  en Van Landuyt C.</t>
  </si>
  <si>
    <t>AC4d</t>
  </si>
  <si>
    <t>SD03</t>
  </si>
  <si>
    <t>Versterken van het opleidingsaanbod</t>
  </si>
  <si>
    <t>aantal bereikte trainers en lesgevers</t>
  </si>
  <si>
    <t>AO</t>
  </si>
  <si>
    <t>OD06</t>
  </si>
  <si>
    <t>opleiding trainers ondersteunen</t>
  </si>
  <si>
    <t>AO1</t>
  </si>
  <si>
    <t>A025</t>
  </si>
  <si>
    <r>
      <rPr>
        <i/>
        <sz val="11"/>
        <color rgb="FF000000"/>
        <rFont val="Calibri"/>
        <family val="2"/>
      </rPr>
      <t xml:space="preserve">Aantal </t>
    </r>
    <r>
      <rPr>
        <b/>
        <i/>
        <sz val="11"/>
        <color rgb="FF000000"/>
        <rFont val="Calibri"/>
        <family val="2"/>
      </rPr>
      <t>gediplomeerde trainers</t>
    </r>
    <r>
      <rPr>
        <i/>
        <sz val="11"/>
        <color theme="1"/>
        <rFont val="Calibri"/>
        <family val="2"/>
      </rPr>
      <t xml:space="preserve"> doen toenemen</t>
    </r>
  </si>
  <si>
    <t>aantal behaalde diploma's</t>
  </si>
  <si>
    <t>Mostaert M. en Deckmyn G.</t>
  </si>
  <si>
    <t>AO1a</t>
  </si>
  <si>
    <t>A026</t>
  </si>
  <si>
    <r>
      <rPr>
        <i/>
        <sz val="11"/>
        <color theme="1"/>
        <rFont val="Calibri"/>
        <family val="2"/>
      </rPr>
      <t xml:space="preserve">Uitbreiden </t>
    </r>
    <r>
      <rPr>
        <b/>
        <i/>
        <sz val="11"/>
        <color theme="1"/>
        <rFont val="Calibri"/>
        <family val="2"/>
      </rPr>
      <t>aantal verschillende trainersopleidingen en cursussen</t>
    </r>
    <r>
      <rPr>
        <i/>
        <sz val="11"/>
        <color theme="1"/>
        <rFont val="Calibri"/>
        <family val="2"/>
      </rPr>
      <t xml:space="preserve"> in samenwerking met Sport Vlaanderen</t>
    </r>
  </si>
  <si>
    <r>
      <rPr>
        <i/>
        <sz val="11"/>
        <color theme="1"/>
        <rFont val="Calibri"/>
        <family val="2"/>
      </rPr>
      <t xml:space="preserve">DSKO, trainer B shorttrack en </t>
    </r>
    <r>
      <rPr>
        <i/>
        <sz val="11"/>
        <color theme="1"/>
        <rFont val="Calibri"/>
        <family val="2"/>
      </rPr>
      <t>kunstijsschaatsen</t>
    </r>
  </si>
  <si>
    <t>Dom A. en Mostaert M.</t>
  </si>
  <si>
    <t>AO1b</t>
  </si>
  <si>
    <t>A027</t>
  </si>
  <si>
    <r>
      <rPr>
        <b/>
        <i/>
        <sz val="11"/>
        <rFont val="Calibri"/>
        <family val="2"/>
      </rPr>
      <t xml:space="preserve">Seminaries, bijscholingen, webinars en/of workshops </t>
    </r>
    <r>
      <rPr>
        <i/>
        <sz val="11"/>
        <rFont val="Calibri"/>
        <family val="2"/>
      </rPr>
      <t>ondersteunen en/of</t>
    </r>
    <r>
      <rPr>
        <b/>
        <i/>
        <sz val="11"/>
        <rFont val="Calibri"/>
        <family val="2"/>
      </rPr>
      <t xml:space="preserve"> </t>
    </r>
    <r>
      <rPr>
        <i/>
        <sz val="11"/>
        <rFont val="Calibri"/>
        <family val="2"/>
      </rPr>
      <t>organiseren door VLSU (minstens 1 opleiding/jaar)</t>
    </r>
  </si>
  <si>
    <t>aantal opleidingen</t>
  </si>
  <si>
    <t>Mariën H.  en Mostaert M.</t>
  </si>
  <si>
    <t>AO1c</t>
  </si>
  <si>
    <t>A028</t>
  </si>
  <si>
    <r>
      <rPr>
        <i/>
        <sz val="11"/>
        <color rgb="FF000000"/>
        <rFont val="Calibri"/>
        <family val="2"/>
      </rPr>
      <t xml:space="preserve">Clubtrainers naar </t>
    </r>
    <r>
      <rPr>
        <b/>
        <i/>
        <sz val="11"/>
        <color rgb="FF000000"/>
        <rFont val="Calibri"/>
        <family val="2"/>
      </rPr>
      <t>ISU opleidingen</t>
    </r>
    <r>
      <rPr>
        <i/>
        <sz val="11"/>
        <color theme="1"/>
        <rFont val="Calibri"/>
        <family val="2"/>
      </rPr>
      <t xml:space="preserve"> sturen (minstens 4)</t>
    </r>
  </si>
  <si>
    <t>Raad van Bestuur</t>
  </si>
  <si>
    <t>AO1d</t>
  </si>
  <si>
    <t>A029</t>
  </si>
  <si>
    <r>
      <rPr>
        <i/>
        <sz val="11"/>
        <color rgb="FF000000"/>
        <rFont val="Calibri"/>
        <family val="2"/>
      </rPr>
      <t xml:space="preserve">Gediplomeerde trainers aanmoedigen om </t>
    </r>
    <r>
      <rPr>
        <b/>
        <i/>
        <sz val="11"/>
        <color rgb="FF000000"/>
        <rFont val="Calibri"/>
        <family val="2"/>
      </rPr>
      <t xml:space="preserve">VTS docent </t>
    </r>
    <r>
      <rPr>
        <i/>
        <sz val="11"/>
        <color theme="1"/>
        <rFont val="Calibri"/>
        <family val="2"/>
      </rPr>
      <t>te worden, wat een positief effect kan hebben op de organisatie van trainerscursussen.</t>
    </r>
  </si>
  <si>
    <t>aantal VTS docenten</t>
  </si>
  <si>
    <t>Mostaert M.</t>
  </si>
  <si>
    <t>AO1e</t>
  </si>
  <si>
    <t>OD07</t>
  </si>
  <si>
    <t>Een cultuur creëren waarin trainersopleidingen ingeburgerd zijn</t>
  </si>
  <si>
    <t>AO2</t>
  </si>
  <si>
    <t>A030</t>
  </si>
  <si>
    <r>
      <t xml:space="preserve">Trainerslicenties en niveau van lesgeven </t>
    </r>
    <r>
      <rPr>
        <b/>
        <i/>
        <sz val="11"/>
        <rFont val="Calibri"/>
        <family val="2"/>
      </rPr>
      <t>afstemmen</t>
    </r>
    <r>
      <rPr>
        <i/>
        <sz val="11"/>
        <rFont val="Calibri"/>
        <family val="2"/>
      </rPr>
      <t xml:space="preserve"> op de VTS-opleidingen</t>
    </r>
  </si>
  <si>
    <t>plan opstellen en beschikbaar stellen</t>
  </si>
  <si>
    <t>AO2a</t>
  </si>
  <si>
    <t>A031</t>
  </si>
  <si>
    <r>
      <rPr>
        <sz val="11"/>
        <color rgb="FF000000"/>
        <rFont val="Calibri"/>
        <family val="2"/>
      </rPr>
      <t xml:space="preserve">Trainers en lesgevers </t>
    </r>
    <r>
      <rPr>
        <b/>
        <sz val="11"/>
        <color rgb="FF000000"/>
        <rFont val="Calibri"/>
        <family val="2"/>
      </rPr>
      <t>informeren</t>
    </r>
    <r>
      <rPr>
        <sz val="11"/>
        <color theme="1"/>
        <rFont val="Calibri"/>
        <family val="2"/>
      </rPr>
      <t xml:space="preserve"> over richtlijnen met betrekking tot club- en privétrainingen</t>
    </r>
  </si>
  <si>
    <t>informatie ter beschikbaar stellen</t>
  </si>
  <si>
    <t>Schroyen J. en Mostaert M.</t>
  </si>
  <si>
    <t>AO2b</t>
  </si>
  <si>
    <t>OD08</t>
  </si>
  <si>
    <t>Meer gekwalificeerde officials</t>
  </si>
  <si>
    <t>AO3</t>
  </si>
  <si>
    <t>A032</t>
  </si>
  <si>
    <r>
      <rPr>
        <b/>
        <i/>
        <sz val="11"/>
        <rFont val="Calibri"/>
        <family val="2"/>
      </rPr>
      <t xml:space="preserve">Actief werven en opleiden </t>
    </r>
    <r>
      <rPr>
        <i/>
        <sz val="11"/>
        <rFont val="Calibri"/>
        <family val="2"/>
      </rPr>
      <t xml:space="preserve">van meer eigen officials om de kostprijs van wedstrijden te drukken (minstens 3 per Olympiade) in samenwerking met de nationale bonden. </t>
    </r>
  </si>
  <si>
    <t>Behaalde diploma’s</t>
  </si>
  <si>
    <t>AO3a</t>
  </si>
  <si>
    <t>A033</t>
  </si>
  <si>
    <r>
      <rPr>
        <i/>
        <sz val="11"/>
        <color rgb="FF000000"/>
        <rFont val="Calibri"/>
        <family val="2"/>
      </rPr>
      <t xml:space="preserve">Officials naar </t>
    </r>
    <r>
      <rPr>
        <b/>
        <i/>
        <sz val="11"/>
        <color rgb="FF000000"/>
        <rFont val="Calibri"/>
        <family val="2"/>
      </rPr>
      <t>binnen en/of buitenlandse opleidingen/wedstrijden</t>
    </r>
    <r>
      <rPr>
        <i/>
        <sz val="11"/>
        <color rgb="FF000000"/>
        <rFont val="Calibri"/>
        <family val="2"/>
      </rPr>
      <t xml:space="preserve"> sturen in samenwerking met de nationale bonden. </t>
    </r>
  </si>
  <si>
    <t>aantal deelnemers per jurycursus</t>
  </si>
  <si>
    <t>AO3b</t>
  </si>
  <si>
    <t>A034</t>
  </si>
  <si>
    <r>
      <rPr>
        <i/>
        <sz val="11"/>
        <color rgb="FF000000"/>
        <rFont val="Calibri"/>
        <family val="2"/>
      </rPr>
      <t xml:space="preserve">Huidige juryleden </t>
    </r>
    <r>
      <rPr>
        <b/>
        <i/>
        <sz val="11"/>
        <color rgb="FF000000"/>
        <rFont val="Calibri"/>
        <family val="2"/>
      </rPr>
      <t>betrekken</t>
    </r>
    <r>
      <rPr>
        <i/>
        <sz val="11"/>
        <color rgb="FF000000"/>
        <rFont val="Calibri"/>
        <family val="2"/>
      </rPr>
      <t xml:space="preserve"> bij de verdere ontwikkeling van de sport (clubbezoeken, feedbackmomenten, evaluatiemomenten...).</t>
    </r>
  </si>
  <si>
    <t>aantal clubbezoeken, feedbackmomenten, evaluatiemomenten</t>
  </si>
  <si>
    <t>AO3c</t>
  </si>
  <si>
    <t>SD04</t>
  </si>
  <si>
    <t>Clubs ondersteunen en begeleiden</t>
  </si>
  <si>
    <t>Aantal bereikte clubs</t>
  </si>
  <si>
    <t>AB</t>
  </si>
  <si>
    <t>OD09</t>
  </si>
  <si>
    <t>Sporttechnische ondersteuning</t>
  </si>
  <si>
    <t>AB1</t>
  </si>
  <si>
    <t>A035</t>
  </si>
  <si>
    <r>
      <rPr>
        <i/>
        <sz val="11"/>
        <color rgb="FF000000"/>
        <rFont val="Calibri"/>
        <family val="2"/>
      </rPr>
      <t>Uitbouwen van een</t>
    </r>
    <r>
      <rPr>
        <b/>
        <i/>
        <sz val="11"/>
        <color rgb="FF000000"/>
        <rFont val="Calibri"/>
        <family val="2"/>
      </rPr>
      <t xml:space="preserve"> Skills attest /</t>
    </r>
    <r>
      <rPr>
        <i/>
        <sz val="11"/>
        <color theme="1"/>
        <rFont val="Calibri"/>
        <family val="2"/>
      </rPr>
      <t xml:space="preserve"> </t>
    </r>
    <r>
      <rPr>
        <b/>
        <i/>
        <sz val="11"/>
        <color rgb="FF000000"/>
        <rFont val="Calibri"/>
        <family val="2"/>
      </rPr>
      <t xml:space="preserve">uniform brevettensysteem </t>
    </r>
    <r>
      <rPr>
        <i/>
        <sz val="11"/>
        <color theme="1"/>
        <rFont val="Calibri"/>
        <family val="2"/>
      </rPr>
      <t>ter ondersteuning van clublesgevers in samenwerking met nationale bond.</t>
    </r>
  </si>
  <si>
    <t>Aantal clubs die hiermee werken</t>
  </si>
  <si>
    <t>Juli</t>
  </si>
  <si>
    <t>AB1a</t>
  </si>
  <si>
    <t>A036</t>
  </si>
  <si>
    <r>
      <t xml:space="preserve">Uitdragen van de </t>
    </r>
    <r>
      <rPr>
        <b/>
        <i/>
        <sz val="11"/>
        <rFont val="Calibri"/>
        <family val="2"/>
      </rPr>
      <t>ontwikkelingsvisie</t>
    </r>
    <r>
      <rPr>
        <i/>
        <sz val="11"/>
        <rFont val="Calibri"/>
        <family val="2"/>
      </rPr>
      <t xml:space="preserve"> en het talentsysteem</t>
    </r>
  </si>
  <si>
    <t>aantal bereikte clubs, publicatie beschikbaar stellen op de website</t>
  </si>
  <si>
    <t>Mostaert M. en Dom A.</t>
  </si>
  <si>
    <t>AB1b</t>
  </si>
  <si>
    <t>OD10</t>
  </si>
  <si>
    <t>Bestuurlijk</t>
  </si>
  <si>
    <t>AB2</t>
  </si>
  <si>
    <t>A037</t>
  </si>
  <si>
    <r>
      <rPr>
        <i/>
        <sz val="11"/>
        <color rgb="FF000000"/>
        <rFont val="Calibri"/>
        <family val="2"/>
      </rPr>
      <t xml:space="preserve">Bijscholingen promoten en </t>
    </r>
    <r>
      <rPr>
        <b/>
        <i/>
        <sz val="11"/>
        <color rgb="FF000000"/>
        <rFont val="Calibri"/>
        <family val="2"/>
      </rPr>
      <t>informatie</t>
    </r>
    <r>
      <rPr>
        <i/>
        <sz val="11"/>
        <color theme="1"/>
        <rFont val="Calibri"/>
        <family val="2"/>
      </rPr>
      <t xml:space="preserve"> verschaffen aan clubs (bv. dynamoproject, ISB)</t>
    </r>
  </si>
  <si>
    <t>Bijscholingen en informatie op website plaatsen</t>
  </si>
  <si>
    <t>AB2a</t>
  </si>
  <si>
    <t>A038</t>
  </si>
  <si>
    <t>aantal overlegmomenten</t>
  </si>
  <si>
    <t>AB2b</t>
  </si>
  <si>
    <t>OD11</t>
  </si>
  <si>
    <t>Administratieve ondersteuning</t>
  </si>
  <si>
    <t>AB3</t>
  </si>
  <si>
    <t>A039</t>
  </si>
  <si>
    <r>
      <rPr>
        <b/>
        <i/>
        <sz val="11"/>
        <color rgb="FF000000"/>
        <rFont val="Calibri"/>
        <family val="2"/>
      </rPr>
      <t>Platform</t>
    </r>
    <r>
      <rPr>
        <i/>
        <sz val="11"/>
        <color rgb="FF000000"/>
        <rFont val="Calibri"/>
        <family val="2"/>
      </rPr>
      <t xml:space="preserve"> voor alle sportclubs met administratie, communicatie en financiën verder uitbouwen (Twizzit)</t>
    </r>
  </si>
  <si>
    <t>plan en kostenraming (sluit aan bij de BF rationalisatie)</t>
  </si>
  <si>
    <t>Raad van Bestuur en Mostaert M.</t>
  </si>
  <si>
    <t>AB3a</t>
  </si>
  <si>
    <t>SD05</t>
  </si>
  <si>
    <t>Gezond en ethisch sporten beleid uitwerken en hanteren</t>
  </si>
  <si>
    <t>AGE</t>
  </si>
  <si>
    <t>OD14</t>
  </si>
  <si>
    <r>
      <rPr>
        <i/>
        <sz val="11"/>
        <color rgb="FF000000"/>
        <rFont val="Calibri"/>
        <family val="2"/>
      </rPr>
      <t>Vanaf 1 januari 2021 organiseert en evalueert de
VLSU een</t>
    </r>
    <r>
      <rPr>
        <b/>
        <i/>
        <sz val="11"/>
        <color rgb="FF000000"/>
        <rFont val="Calibri"/>
        <family val="2"/>
      </rPr>
      <t xml:space="preserve"> Aanspreekpunt Integriteit (API)</t>
    </r>
  </si>
  <si>
    <t>AGE1</t>
  </si>
  <si>
    <t>A043</t>
  </si>
  <si>
    <r>
      <rPr>
        <i/>
        <sz val="11"/>
        <color rgb="FF000000"/>
        <rFont val="Calibri"/>
        <family val="2"/>
      </rPr>
      <t xml:space="preserve">De RvB legt het </t>
    </r>
    <r>
      <rPr>
        <b/>
        <i/>
        <sz val="11"/>
        <color rgb="FF000000"/>
        <rFont val="Calibri"/>
        <family val="2"/>
      </rPr>
      <t>profiel</t>
    </r>
    <r>
      <rPr>
        <i/>
        <sz val="11"/>
        <color rgb="FF000000"/>
        <rFont val="Calibri"/>
        <family val="2"/>
      </rPr>
      <t xml:space="preserve"> en bevoegdheden van de API vast</t>
    </r>
  </si>
  <si>
    <t>Document</t>
  </si>
  <si>
    <t>Peeters M.</t>
  </si>
  <si>
    <t>AGE1a</t>
  </si>
  <si>
    <t>A044</t>
  </si>
  <si>
    <r>
      <rPr>
        <i/>
        <sz val="11"/>
        <color rgb="FF434343"/>
        <rFont val="Calibri"/>
        <family val="2"/>
      </rPr>
      <t xml:space="preserve">De API </t>
    </r>
    <r>
      <rPr>
        <b/>
        <i/>
        <sz val="11"/>
        <color rgb="FF434343"/>
        <rFont val="Calibri"/>
        <family val="2"/>
      </rPr>
      <t>schoolt</t>
    </r>
    <r>
      <rPr>
        <i/>
        <sz val="11"/>
        <color rgb="FF000000"/>
        <rFont val="Calibri"/>
        <family val="2"/>
      </rPr>
      <t xml:space="preserve"> zich jaarlijks tweemaal</t>
    </r>
    <r>
      <rPr>
        <b/>
        <i/>
        <sz val="11"/>
        <color rgb="FF434343"/>
        <rFont val="Calibri"/>
        <family val="2"/>
      </rPr>
      <t xml:space="preserve"> </t>
    </r>
    <r>
      <rPr>
        <i/>
        <sz val="11"/>
        <color rgb="FF434343"/>
        <rFont val="Calibri"/>
        <family val="2"/>
      </rPr>
      <t>bij</t>
    </r>
    <r>
      <rPr>
        <b/>
        <i/>
        <sz val="11"/>
        <color rgb="FF434343"/>
        <rFont val="Calibri"/>
        <family val="2"/>
      </rPr>
      <t xml:space="preserve"> </t>
    </r>
    <r>
      <rPr>
        <i/>
        <sz val="11"/>
        <color rgb="FF000000"/>
        <rFont val="Calibri"/>
        <family val="2"/>
      </rPr>
      <t>via een
intervisiemoment/terugkomdag RvB stelt een API aan en mandateert hem/haar</t>
    </r>
  </si>
  <si>
    <t>Jaarlijkse bijscholingen</t>
  </si>
  <si>
    <t>AGE1b</t>
  </si>
  <si>
    <t>A045</t>
  </si>
  <si>
    <r>
      <rPr>
        <i/>
        <sz val="11"/>
        <color rgb="FF434343"/>
        <rFont val="Calibri"/>
        <family val="2"/>
      </rPr>
      <t xml:space="preserve">De rol en bereikbaarheid van de API kenbaar maken aan
de clubs tijdens de </t>
    </r>
    <r>
      <rPr>
        <b/>
        <i/>
        <sz val="11"/>
        <color rgb="FF434343"/>
        <rFont val="Calibri"/>
        <family val="2"/>
      </rPr>
      <t>jaarlijkse startvergadering</t>
    </r>
    <r>
      <rPr>
        <i/>
        <sz val="11"/>
        <color theme="1"/>
        <rFont val="Calibri"/>
        <family val="2"/>
      </rPr>
      <t xml:space="preserve">
</t>
    </r>
  </si>
  <si>
    <t>Kenbaar maken tijdens jaarlijkse vergadering</t>
  </si>
  <si>
    <t>AGE1c</t>
  </si>
  <si>
    <t>A046</t>
  </si>
  <si>
    <r>
      <rPr>
        <i/>
        <sz val="11"/>
        <color rgb="FF434343"/>
        <rFont val="Calibri"/>
        <family val="2"/>
      </rPr>
      <t xml:space="preserve">De VLSU maakt jaarlijks een </t>
    </r>
    <r>
      <rPr>
        <b/>
        <i/>
        <sz val="11"/>
        <color rgb="FF434343"/>
        <rFont val="Calibri"/>
        <family val="2"/>
      </rPr>
      <t>evaluatie</t>
    </r>
    <r>
      <rPr>
        <i/>
        <sz val="11"/>
        <color theme="1"/>
        <rFont val="Calibri"/>
        <family val="2"/>
      </rPr>
      <t xml:space="preserve"> van de werking van de API</t>
    </r>
  </si>
  <si>
    <t>Jaarlijkse evaluatie</t>
  </si>
  <si>
    <t>Dec</t>
  </si>
  <si>
    <t>AGE1d</t>
  </si>
  <si>
    <t>OD15</t>
  </si>
  <si>
    <r>
      <rPr>
        <b/>
        <i/>
        <sz val="11"/>
        <color rgb="FF000000"/>
        <rFont val="Calibri"/>
        <family val="2"/>
      </rPr>
      <t>Preventie:</t>
    </r>
    <r>
      <rPr>
        <i/>
        <sz val="11"/>
        <color theme="1"/>
        <rFont val="Calibri"/>
        <family val="2"/>
      </rPr>
      <t xml:space="preserve"> De meldingsbereidheid bij onze clubs en hun leden doen stijgen</t>
    </r>
  </si>
  <si>
    <t>AGE2</t>
  </si>
  <si>
    <t>A047</t>
  </si>
  <si>
    <r>
      <t xml:space="preserve">Organiseren </t>
    </r>
    <r>
      <rPr>
        <b/>
        <i/>
        <sz val="11"/>
        <color rgb="FF000000"/>
        <rFont val="Calibri"/>
        <family val="2"/>
      </rPr>
      <t>activiteiten/workshops</t>
    </r>
    <r>
      <rPr>
        <i/>
        <sz val="11"/>
        <color rgb="FF000000"/>
        <rFont val="Calibri"/>
        <family val="2"/>
      </rPr>
      <t xml:space="preserve"> ter bevordering van het gezond en ethisch sportklimaat (streven naar minstens 2 activiteiten)</t>
    </r>
  </si>
  <si>
    <t>Aantal activiteiten</t>
  </si>
  <si>
    <t>AGE2a</t>
  </si>
  <si>
    <t>A048</t>
  </si>
  <si>
    <r>
      <rPr>
        <i/>
        <sz val="11"/>
        <color rgb="FF434343"/>
        <rFont val="Calibri"/>
        <family val="2"/>
      </rPr>
      <t xml:space="preserve">Alle clubs ontvangen drempelverlagend </t>
    </r>
    <r>
      <rPr>
        <b/>
        <i/>
        <sz val="11"/>
        <color rgb="FF434343"/>
        <rFont val="Calibri"/>
        <family val="2"/>
      </rPr>
      <t>preventiemateriaal</t>
    </r>
    <r>
      <rPr>
        <i/>
        <sz val="11"/>
        <color rgb="FF000000"/>
        <rFont val="Calibri"/>
        <family val="2"/>
      </rPr>
      <t xml:space="preserve">
(affiche, signalisatiebordje, via sociale media) waarin de
meldprocedure wordt toegelicht</t>
    </r>
  </si>
  <si>
    <t>Beschikbaar stellen op website</t>
  </si>
  <si>
    <t>AGE2b</t>
  </si>
  <si>
    <t>A049</t>
  </si>
  <si>
    <r>
      <rPr>
        <i/>
        <sz val="11"/>
        <color rgb="FF000000"/>
        <rFont val="Calibri"/>
        <family val="2"/>
      </rPr>
      <t xml:space="preserve">Een </t>
    </r>
    <r>
      <rPr>
        <b/>
        <i/>
        <sz val="11"/>
        <color rgb="FF000000"/>
        <rFont val="Calibri"/>
        <family val="2"/>
      </rPr>
      <t>medisch team</t>
    </r>
    <r>
      <rPr>
        <i/>
        <sz val="11"/>
        <color theme="1"/>
        <rFont val="Calibri"/>
        <family val="2"/>
      </rPr>
      <t xml:space="preserve"> (kinesist, dokter) betrekken bij het uitwerken van het gezond sporten beleid en dit team beschikbaar stellen voor de sporters.</t>
    </r>
  </si>
  <si>
    <t>contactgegevens medisch team op website plaatsen</t>
  </si>
  <si>
    <t>AGE2c</t>
  </si>
  <si>
    <t>A050</t>
  </si>
  <si>
    <r>
      <t xml:space="preserve">Een analyse maken van de </t>
    </r>
    <r>
      <rPr>
        <b/>
        <i/>
        <sz val="11"/>
        <color rgb="FF000000"/>
        <rFont val="Calibri"/>
        <family val="2"/>
      </rPr>
      <t>sportspecifieke risico’s</t>
    </r>
    <r>
      <rPr>
        <b/>
        <i/>
        <sz val="11"/>
        <color rgb="FFFF0000"/>
        <rFont val="Calibri"/>
        <family val="2"/>
      </rPr>
      <t xml:space="preserve"> </t>
    </r>
  </si>
  <si>
    <t>een analyse maken van de sportspecifieke risico’s per sporttak</t>
  </si>
  <si>
    <t>AGE2d</t>
  </si>
  <si>
    <t>A051</t>
  </si>
  <si>
    <r>
      <rPr>
        <b/>
        <i/>
        <sz val="11"/>
        <color rgb="FF000000"/>
        <rFont val="Calibri"/>
        <family val="2"/>
      </rPr>
      <t>Blessurepreventie programma</t>
    </r>
    <r>
      <rPr>
        <i/>
        <sz val="11"/>
        <color rgb="FF000000"/>
        <rFont val="Calibri"/>
        <family val="2"/>
      </rPr>
      <t xml:space="preserve"> opstellen.</t>
    </r>
  </si>
  <si>
    <t>blessurepreventie programma beschikbaar stellen op website en aantal workshops organiseren voor trainers organiseren om hiermee vertrouwd te raken</t>
  </si>
  <si>
    <t xml:space="preserve">Peeters M. </t>
  </si>
  <si>
    <t>AGE2e</t>
  </si>
  <si>
    <t>A052</t>
  </si>
  <si>
    <r>
      <t xml:space="preserve">Integreren </t>
    </r>
    <r>
      <rPr>
        <b/>
        <i/>
        <sz val="11"/>
        <rFont val="Calibri"/>
        <family val="2"/>
      </rPr>
      <t>sportmedisch geschiktheidsonderzoek</t>
    </r>
    <r>
      <rPr>
        <i/>
        <sz val="11"/>
        <rFont val="Calibri"/>
        <family val="2"/>
      </rPr>
      <t xml:space="preserve"> in de werking</t>
    </r>
  </si>
  <si>
    <t>aantal sporters die zich sportmedisch laten testen</t>
  </si>
  <si>
    <t>AGE2f</t>
  </si>
  <si>
    <t>OD16</t>
  </si>
  <si>
    <r>
      <rPr>
        <b/>
        <i/>
        <sz val="11"/>
        <color rgb="FF000000"/>
        <rFont val="Calibri"/>
        <family val="2"/>
      </rPr>
      <t>Vorming:</t>
    </r>
    <r>
      <rPr>
        <i/>
        <sz val="11"/>
        <color rgb="FF000000"/>
        <rFont val="Calibri"/>
        <family val="2"/>
      </rPr>
      <t xml:space="preserve"> jaarlijks wordt een bijscholing mbt. grensoverschrijdend gedrag georganiseerd voor onze clubs (trainer/bestuurder)</t>
    </r>
  </si>
  <si>
    <t>AGE3</t>
  </si>
  <si>
    <t>A053</t>
  </si>
  <si>
    <r>
      <rPr>
        <i/>
        <sz val="11"/>
        <color rgb="FF434343"/>
        <rFont val="Calibri"/>
        <family val="2"/>
      </rPr>
      <t xml:space="preserve">De vormingsverantwoordelijke plant jaarlijks een </t>
    </r>
    <r>
      <rPr>
        <b/>
        <i/>
        <sz val="11"/>
        <color rgb="FF434343"/>
        <rFont val="Calibri"/>
        <family val="2"/>
      </rPr>
      <t xml:space="preserve">bijscholing </t>
    </r>
    <r>
      <rPr>
        <i/>
        <sz val="11"/>
        <color theme="1"/>
        <rFont val="Calibri"/>
        <family val="2"/>
      </rPr>
      <t>in over bv. Sport Met Grenzen (minstens 1 bijscholing)</t>
    </r>
  </si>
  <si>
    <t>Aantal bijscholingen</t>
  </si>
  <si>
    <t>AGE3a</t>
  </si>
  <si>
    <t>OD17</t>
  </si>
  <si>
    <r>
      <rPr>
        <b/>
        <i/>
        <sz val="11"/>
        <color rgb="FF000000"/>
        <rFont val="Calibri"/>
        <family val="2"/>
      </rPr>
      <t>Sensibilisering</t>
    </r>
    <r>
      <rPr>
        <i/>
        <sz val="11"/>
        <color theme="1"/>
        <rFont val="Calibri"/>
        <family val="2"/>
      </rPr>
      <t>: jaarlijks organiseert de VLSU minstens tweemaal een sensibiliserende campagne met als doel onze clubs te bereiken</t>
    </r>
  </si>
  <si>
    <t>AGE4</t>
  </si>
  <si>
    <t>A054</t>
  </si>
  <si>
    <r>
      <t xml:space="preserve">Sensibilisering over </t>
    </r>
    <r>
      <rPr>
        <b/>
        <i/>
        <sz val="11"/>
        <rFont val="Calibri"/>
        <family val="2"/>
      </rPr>
      <t>gezond en ethisch beleid</t>
    </r>
    <r>
      <rPr>
        <i/>
        <sz val="11"/>
        <rFont val="Calibri"/>
        <family val="2"/>
      </rPr>
      <t xml:space="preserve"> en </t>
    </r>
    <r>
      <rPr>
        <b/>
        <i/>
        <sz val="11"/>
        <rFont val="Calibri"/>
        <family val="2"/>
      </rPr>
      <t>erkende organen</t>
    </r>
    <r>
      <rPr>
        <i/>
        <sz val="11"/>
        <rFont val="Calibri"/>
        <family val="2"/>
      </rPr>
      <t xml:space="preserve"> met workshops en/of acties over gezond en ethisch sporten ondersteunen en promoten via social media (minstens 3 thema's)</t>
    </r>
  </si>
  <si>
    <t>Aantal posts via facebook/instagram/website</t>
  </si>
  <si>
    <t>AGE4a</t>
  </si>
  <si>
    <t>A055</t>
  </si>
  <si>
    <r>
      <t xml:space="preserve">Sensibilisering </t>
    </r>
    <r>
      <rPr>
        <b/>
        <i/>
        <sz val="11"/>
        <color rgb="FF434343"/>
        <rFont val="Calibri"/>
        <family val="2"/>
      </rPr>
      <t>tijdens wedstrijden</t>
    </r>
    <r>
      <rPr>
        <i/>
        <sz val="11"/>
        <color theme="1"/>
        <rFont val="Calibri"/>
        <family val="2"/>
      </rPr>
      <t xml:space="preserve"> voor een gezond en ethisch beleid binnen de clubs (streefdoel: 70% van alle clubs na vier jaar) </t>
    </r>
  </si>
  <si>
    <t>Aantal clubs met een ethisch en gezond sportbeleid</t>
  </si>
  <si>
    <t>AGE4b</t>
  </si>
  <si>
    <t>OD18</t>
  </si>
  <si>
    <r>
      <rPr>
        <i/>
        <sz val="11"/>
        <color rgb="FF000000"/>
        <rFont val="Calibri"/>
        <family val="2"/>
      </rPr>
      <t xml:space="preserve">Vanaf 1 januari 2021 organiseert en evalueert de VLSU een </t>
    </r>
    <r>
      <rPr>
        <b/>
        <i/>
        <sz val="11"/>
        <color rgb="FF000000"/>
        <rFont val="Calibri"/>
        <family val="2"/>
      </rPr>
      <t>Adviesorgaan</t>
    </r>
    <r>
      <rPr>
        <i/>
        <sz val="11"/>
        <color theme="1"/>
        <rFont val="Calibri"/>
        <family val="2"/>
      </rPr>
      <t xml:space="preserve"> mbt ethisch sporten</t>
    </r>
  </si>
  <si>
    <t>AGE5</t>
  </si>
  <si>
    <t>A056</t>
  </si>
  <si>
    <r>
      <rPr>
        <i/>
        <sz val="11"/>
        <color rgb="FF434343"/>
        <rFont val="Calibri"/>
        <family val="2"/>
      </rPr>
      <t xml:space="preserve">De RvB legt de </t>
    </r>
    <r>
      <rPr>
        <b/>
        <i/>
        <sz val="11"/>
        <color rgb="FF434343"/>
        <rFont val="Calibri"/>
        <family val="2"/>
      </rPr>
      <t>samenstelling en bevoegdheden</t>
    </r>
    <r>
      <rPr>
        <i/>
        <sz val="11"/>
        <color theme="1"/>
        <rFont val="Calibri"/>
        <family val="2"/>
      </rPr>
      <t xml:space="preserve"> van het Adviesorgaan vast</t>
    </r>
  </si>
  <si>
    <t>Vermelding in het RIO</t>
  </si>
  <si>
    <t>AGE5a</t>
  </si>
  <si>
    <t>A057</t>
  </si>
  <si>
    <r>
      <rPr>
        <i/>
        <sz val="11"/>
        <color rgb="FF434343"/>
        <rFont val="Calibri"/>
        <family val="2"/>
      </rPr>
      <t xml:space="preserve">Het Adviesorgaan heeft jaarlijks minimaal </t>
    </r>
    <r>
      <rPr>
        <i/>
        <sz val="11"/>
        <color rgb="FF000000"/>
        <rFont val="Calibri"/>
        <family val="2"/>
      </rPr>
      <t xml:space="preserve">eenmaal </t>
    </r>
    <r>
      <rPr>
        <b/>
        <i/>
        <sz val="11"/>
        <color rgb="FF000000"/>
        <rFont val="Calibri"/>
        <family val="2"/>
      </rPr>
      <t>z</t>
    </r>
    <r>
      <rPr>
        <b/>
        <i/>
        <sz val="11"/>
        <color rgb="FF434343"/>
        <rFont val="Calibri"/>
        <family val="2"/>
      </rPr>
      <t>itting</t>
    </r>
    <r>
      <rPr>
        <i/>
        <sz val="11"/>
        <color theme="1"/>
        <rFont val="Calibri"/>
        <family val="2"/>
      </rPr>
      <t xml:space="preserve"> en levert op vraag van RvB en/of API </t>
    </r>
    <r>
      <rPr>
        <b/>
        <i/>
        <sz val="11"/>
        <color rgb="FF434343"/>
        <rFont val="Calibri"/>
        <family val="2"/>
      </rPr>
      <t>adviezen</t>
    </r>
    <r>
      <rPr>
        <i/>
        <sz val="11"/>
        <color theme="1"/>
        <rFont val="Calibri"/>
        <family val="2"/>
      </rPr>
      <t xml:space="preserve"> af </t>
    </r>
  </si>
  <si>
    <t>Aantal zittingen</t>
  </si>
  <si>
    <t>AGE5b</t>
  </si>
  <si>
    <t>A058</t>
  </si>
  <si>
    <r>
      <rPr>
        <i/>
        <sz val="11"/>
        <color rgb="FF434343"/>
        <rFont val="Calibri"/>
        <family val="2"/>
      </rPr>
      <t xml:space="preserve">Het Adviesorgaan </t>
    </r>
    <r>
      <rPr>
        <b/>
        <i/>
        <sz val="11"/>
        <color rgb="FF434343"/>
        <rFont val="Calibri"/>
        <family val="2"/>
      </rPr>
      <t>evalueert</t>
    </r>
    <r>
      <rPr>
        <i/>
        <sz val="11"/>
        <color rgb="FF000000"/>
        <rFont val="Calibri"/>
        <family val="2"/>
      </rPr>
      <t xml:space="preserve"> jaarlijks de federatiewerking mbt. ethisch sporten (minimaal 1x)</t>
    </r>
  </si>
  <si>
    <t>Aantal evaluaties</t>
  </si>
  <si>
    <t>AGE5c</t>
  </si>
  <si>
    <t>OD19</t>
  </si>
  <si>
    <r>
      <rPr>
        <i/>
        <sz val="11"/>
        <color rgb="FF000000"/>
        <rFont val="Calibri"/>
        <family val="2"/>
      </rPr>
      <t xml:space="preserve">Vanaf 1 januari 2021 hanteert en communiceert de VLSU </t>
    </r>
    <r>
      <rPr>
        <b/>
        <i/>
        <sz val="11"/>
        <color rgb="FF000000"/>
        <rFont val="Calibri"/>
        <family val="2"/>
      </rPr>
      <t>gedragscodes</t>
    </r>
    <r>
      <rPr>
        <i/>
        <sz val="11"/>
        <color theme="1"/>
        <rFont val="Calibri"/>
        <family val="2"/>
      </rPr>
      <t xml:space="preserve"> voor verschillende doelgroepen</t>
    </r>
  </si>
  <si>
    <t>AGE6</t>
  </si>
  <si>
    <t>A059</t>
  </si>
  <si>
    <r>
      <rPr>
        <i/>
        <sz val="11"/>
        <color rgb="FF434343"/>
        <rFont val="Calibri"/>
        <family val="2"/>
      </rPr>
      <t xml:space="preserve">De Verantwoordelijke Ethiek </t>
    </r>
    <r>
      <rPr>
        <b/>
        <i/>
        <sz val="11"/>
        <color rgb="FF434343"/>
        <rFont val="Calibri"/>
        <family val="2"/>
      </rPr>
      <t>stelt</t>
    </r>
    <r>
      <rPr>
        <i/>
        <sz val="11"/>
        <color theme="1"/>
        <rFont val="Calibri"/>
        <family val="2"/>
      </rPr>
      <t xml:space="preserve"> ism. de API </t>
    </r>
    <r>
      <rPr>
        <b/>
        <i/>
        <sz val="11"/>
        <color rgb="FF434343"/>
        <rFont val="Calibri"/>
        <family val="2"/>
      </rPr>
      <t>gedragscodes op</t>
    </r>
    <r>
      <rPr>
        <i/>
        <sz val="11"/>
        <color theme="1"/>
        <rFont val="Calibri"/>
        <family val="2"/>
      </rPr>
      <t xml:space="preserve"> voor trainers en lesgevers van de sportfederatie (bv. sportkampen), bestuurders en personeel van de sportfederatie</t>
    </r>
  </si>
  <si>
    <t>Gedragscodes staan online op de website</t>
  </si>
  <si>
    <t>AGE6a</t>
  </si>
  <si>
    <t>A060</t>
  </si>
  <si>
    <r>
      <rPr>
        <i/>
        <sz val="11"/>
        <color rgb="FF000000"/>
        <rFont val="Calibri"/>
        <family val="2"/>
      </rPr>
      <t xml:space="preserve">De RvB bekrachtigt de gedragscodes via </t>
    </r>
    <r>
      <rPr>
        <b/>
        <i/>
        <sz val="11"/>
        <color rgb="FF000000"/>
        <rFont val="Calibri"/>
        <family val="2"/>
      </rPr>
      <t>opname in het intern reglement</t>
    </r>
  </si>
  <si>
    <t>Opgenomen aan huishoudelijk reglement</t>
  </si>
  <si>
    <t>AGE6b</t>
  </si>
  <si>
    <t>OD20</t>
  </si>
  <si>
    <r>
      <rPr>
        <i/>
        <sz val="11"/>
        <color rgb="FF000000"/>
        <rFont val="Calibri"/>
        <family val="2"/>
      </rPr>
      <t xml:space="preserve">Vanaf 1 januari 2021 hanteert en evalueert de VLSU het </t>
    </r>
    <r>
      <rPr>
        <b/>
        <i/>
        <sz val="11"/>
        <color rgb="FF000000"/>
        <rFont val="Calibri"/>
        <family val="2"/>
      </rPr>
      <t xml:space="preserve">handelingsprotocol </t>
    </r>
    <r>
      <rPr>
        <i/>
        <sz val="11"/>
        <color theme="1"/>
        <rFont val="Calibri"/>
        <family val="2"/>
      </rPr>
      <t>voor het ontvangen en behandelen van meldingen van grensoverschrijdend gedrag</t>
    </r>
  </si>
  <si>
    <t>AGE7</t>
  </si>
  <si>
    <t>A061</t>
  </si>
  <si>
    <r>
      <rPr>
        <i/>
        <sz val="11"/>
        <color rgb="FF434343"/>
        <rFont val="Calibri"/>
        <family val="2"/>
      </rPr>
      <t xml:space="preserve">De Verantwoordelijke Ethiek volgt het bestaande </t>
    </r>
    <r>
      <rPr>
        <b/>
        <i/>
        <sz val="11"/>
        <color rgb="FF434343"/>
        <rFont val="Calibri"/>
        <family val="2"/>
      </rPr>
      <t xml:space="preserve">handelingsprotocol </t>
    </r>
    <r>
      <rPr>
        <i/>
        <sz val="11"/>
        <color theme="1"/>
        <rFont val="Calibri"/>
        <family val="2"/>
      </rPr>
      <t>ikv uitbreiding naar fysiek en psychisch grensoverschrijdend gedrag (bv. pesten, agressie …)</t>
    </r>
  </si>
  <si>
    <t>Opgelegde documenten invullen</t>
  </si>
  <si>
    <t>AGE7a</t>
  </si>
  <si>
    <t>OD21</t>
  </si>
  <si>
    <t>Beschikken over een tuchtrechtelijk systeem</t>
  </si>
  <si>
    <t>AGE8</t>
  </si>
  <si>
    <t>A062</t>
  </si>
  <si>
    <r>
      <rPr>
        <b/>
        <i/>
        <sz val="11"/>
        <color rgb="FF000000"/>
        <rFont val="Calibri"/>
        <family val="2"/>
      </rPr>
      <t>Tuchtreglement</t>
    </r>
    <r>
      <rPr>
        <i/>
        <sz val="11"/>
        <color theme="1"/>
        <rFont val="Calibri"/>
        <family val="2"/>
      </rPr>
      <t xml:space="preserve"> consulteerbaar in het intern reglement.</t>
    </r>
  </si>
  <si>
    <t>Beschikbaar via intern reglement op website</t>
  </si>
  <si>
    <t>AGE8a</t>
  </si>
  <si>
    <t>A063</t>
  </si>
  <si>
    <r>
      <rPr>
        <i/>
        <sz val="11"/>
        <color rgb="FF434343"/>
        <rFont val="Calibri"/>
        <family val="2"/>
      </rPr>
      <t xml:space="preserve">Samenwerking met een </t>
    </r>
    <r>
      <rPr>
        <b/>
        <i/>
        <sz val="11"/>
        <color rgb="FF434343"/>
        <rFont val="Calibri"/>
        <family val="2"/>
      </rPr>
      <t>extern tuchtorgaan</t>
    </r>
  </si>
  <si>
    <t>Samenwerkingsverband Vlaams Sport Tribunaal</t>
  </si>
  <si>
    <t>AGE8b</t>
  </si>
  <si>
    <t>OD22</t>
  </si>
  <si>
    <r>
      <rPr>
        <i/>
        <sz val="11"/>
        <color rgb="FF000000"/>
        <rFont val="Calibri"/>
        <family val="2"/>
      </rPr>
      <t xml:space="preserve">Via </t>
    </r>
    <r>
      <rPr>
        <b/>
        <i/>
        <sz val="11"/>
        <color rgb="FF000000"/>
        <rFont val="Calibri"/>
        <family val="2"/>
      </rPr>
      <t>sportclubondersteuning</t>
    </r>
    <r>
      <rPr>
        <i/>
        <sz val="11"/>
        <color theme="1"/>
        <rFont val="Calibri"/>
        <family val="2"/>
      </rPr>
      <t xml:space="preserve"> een integriteitsbeleid op clubniveau voeren</t>
    </r>
  </si>
  <si>
    <t>AGE9</t>
  </si>
  <si>
    <t>A064</t>
  </si>
  <si>
    <r>
      <rPr>
        <i/>
        <sz val="11"/>
        <color rgb="FF434343"/>
        <rFont val="Calibri"/>
        <family val="2"/>
      </rPr>
      <t xml:space="preserve">Ondersteuning bij het </t>
    </r>
    <r>
      <rPr>
        <b/>
        <i/>
        <sz val="11"/>
        <color rgb="FF434343"/>
        <rFont val="Calibri"/>
        <family val="2"/>
      </rPr>
      <t xml:space="preserve">implementeren </t>
    </r>
    <r>
      <rPr>
        <i/>
        <sz val="11"/>
        <color theme="1"/>
        <rFont val="Calibri"/>
        <family val="2"/>
      </rPr>
      <t>van een gezond en ethisch sportbeleid (o.b.v. de toolkit ICES) binnen clubs en een rubriek clubondersteuning uitwerken op website met informatie thema's rond gezond en ethisch sporten.</t>
    </r>
  </si>
  <si>
    <t>Beschikbaar via website, aantal clubs met een eigen gezond en ethisch sportbeleid</t>
  </si>
  <si>
    <t>AGE9a</t>
  </si>
  <si>
    <t>A065</t>
  </si>
  <si>
    <r>
      <rPr>
        <i/>
        <sz val="11"/>
        <color rgb="FF434343"/>
        <rFont val="Calibri"/>
        <family val="2"/>
      </rPr>
      <t xml:space="preserve">Gedragscodes en handelingsprotocol </t>
    </r>
    <r>
      <rPr>
        <b/>
        <i/>
        <sz val="11"/>
        <color rgb="FF434343"/>
        <rFont val="Calibri"/>
        <family val="2"/>
      </rPr>
      <t>delen</t>
    </r>
    <r>
      <rPr>
        <i/>
        <sz val="11"/>
        <color theme="1"/>
        <rFont val="Calibri"/>
        <family val="2"/>
      </rPr>
      <t xml:space="preserve"> met de clubs en opvolgen welke clubs deze gebruiken en naleven</t>
    </r>
  </si>
  <si>
    <t>Beschikbaar via website, aantal clubs die de gedragscode en het handelingsprotocol gebruiken</t>
  </si>
  <si>
    <t>AGE9b</t>
  </si>
  <si>
    <t>A066</t>
  </si>
  <si>
    <t>Stimuleren van API's binnen de clubs (streefdoel minstens 50% van alle clubs heeft een API werking)</t>
  </si>
  <si>
    <t>Aantal clubs met een API werkingen</t>
  </si>
  <si>
    <t>AGE9c</t>
  </si>
  <si>
    <t>SD06</t>
  </si>
  <si>
    <t>Uitbouw  van een goed bestuur</t>
  </si>
  <si>
    <t>vooruitgang boeken op de harde en zachte indicatoren</t>
  </si>
  <si>
    <t>AG</t>
  </si>
  <si>
    <t>OD23</t>
  </si>
  <si>
    <t>Inzetten op harde en zachte indicatoren</t>
  </si>
  <si>
    <t>AG1</t>
  </si>
  <si>
    <t>A067</t>
  </si>
  <si>
    <r>
      <rPr>
        <i/>
        <sz val="11"/>
        <color rgb="FF000000"/>
        <rFont val="Calibri"/>
        <family val="2"/>
      </rPr>
      <t xml:space="preserve">Op een </t>
    </r>
    <r>
      <rPr>
        <b/>
        <i/>
        <sz val="11"/>
        <color rgb="FF000000"/>
        <rFont val="Calibri"/>
        <family val="2"/>
      </rPr>
      <t>transparante</t>
    </r>
    <r>
      <rPr>
        <i/>
        <sz val="11"/>
        <color theme="1"/>
        <rFont val="Calibri"/>
        <family val="2"/>
      </rPr>
      <t xml:space="preserve"> manier handelen en communiceren (streven naar score 100% in 2021)</t>
    </r>
  </si>
  <si>
    <t>Behaalde score op de harde indicator transparantie, conform checklist goed bestuur</t>
  </si>
  <si>
    <t>AG1a</t>
  </si>
  <si>
    <t>A068</t>
  </si>
  <si>
    <r>
      <rPr>
        <i/>
        <sz val="11"/>
        <color rgb="FF000000"/>
        <rFont val="Calibri"/>
        <family val="2"/>
      </rPr>
      <t xml:space="preserve">Als een </t>
    </r>
    <r>
      <rPr>
        <b/>
        <i/>
        <sz val="11"/>
        <color rgb="FF000000"/>
        <rFont val="Calibri"/>
        <family val="2"/>
      </rPr>
      <t>democratische</t>
    </r>
    <r>
      <rPr>
        <i/>
        <sz val="11"/>
        <color theme="1"/>
        <rFont val="Calibri"/>
        <family val="2"/>
      </rPr>
      <t xml:space="preserve"> instantie organiseren (streven naar score 89% in 2024)</t>
    </r>
  </si>
  <si>
    <t>Behaalde score op de harde indicator democratie, conform checklist goed bestuur</t>
  </si>
  <si>
    <t>AG1b</t>
  </si>
  <si>
    <t>A069</t>
  </si>
  <si>
    <r>
      <rPr>
        <b/>
        <i/>
        <sz val="11"/>
        <color rgb="FF000000"/>
        <rFont val="Calibri"/>
        <family val="2"/>
      </rPr>
      <t xml:space="preserve">Implementatie van interne verantwoording en controle </t>
    </r>
    <r>
      <rPr>
        <i/>
        <sz val="11"/>
        <color rgb="FF000000"/>
        <rFont val="Calibri"/>
        <family val="2"/>
      </rPr>
      <t>(streven naar score 73 % in 2024)</t>
    </r>
  </si>
  <si>
    <t>AG1c</t>
  </si>
  <si>
    <t>A070</t>
  </si>
  <si>
    <r>
      <rPr>
        <i/>
        <sz val="11"/>
        <color rgb="FF000000"/>
        <rFont val="Calibri"/>
        <family val="2"/>
      </rPr>
      <t xml:space="preserve">Verhoogde score op </t>
    </r>
    <r>
      <rPr>
        <b/>
        <i/>
        <sz val="11"/>
        <color rgb="FF000000"/>
        <rFont val="Calibri"/>
        <family val="2"/>
      </rPr>
      <t>zachte indicatoren</t>
    </r>
    <r>
      <rPr>
        <i/>
        <sz val="11"/>
        <color theme="1"/>
        <rFont val="Calibri"/>
        <family val="2"/>
      </rPr>
      <t xml:space="preserve"> van goed bestuur (streven naar score 64% in 2024)</t>
    </r>
  </si>
  <si>
    <t>Behaalde score op zachte indicatoren, conform checklist goed bestuur</t>
  </si>
  <si>
    <t>AG1d</t>
  </si>
  <si>
    <t>SD07</t>
  </si>
  <si>
    <t>Onze sporttakken beter promoten</t>
  </si>
  <si>
    <t>aantal acties</t>
  </si>
  <si>
    <t>AP</t>
  </si>
  <si>
    <t>OD24</t>
  </si>
  <si>
    <t>Mediacoverage vergroten</t>
  </si>
  <si>
    <t>AP1</t>
  </si>
  <si>
    <t>A071</t>
  </si>
  <si>
    <r>
      <rPr>
        <b/>
        <i/>
        <sz val="11"/>
        <color rgb="FF000000"/>
        <rFont val="Calibri"/>
        <family val="2"/>
      </rPr>
      <t>Professionelere media</t>
    </r>
    <r>
      <rPr>
        <i/>
        <sz val="11"/>
        <color theme="1"/>
        <rFont val="Calibri"/>
        <family val="2"/>
      </rPr>
      <t>: actief promoten en duiden van de ijsschaatssport via o.a. de website en facebookpagina  (minstens 500 in 2024)</t>
    </r>
  </si>
  <si>
    <t>maandelijkse posts, views, aantal volgers</t>
  </si>
  <si>
    <t>AP1a</t>
  </si>
  <si>
    <t>A072</t>
  </si>
  <si>
    <r>
      <rPr>
        <i/>
        <sz val="11"/>
        <color rgb="FF000000"/>
        <rFont val="Calibri"/>
        <family val="2"/>
      </rPr>
      <t xml:space="preserve">Clubs ondersteunen om </t>
    </r>
    <r>
      <rPr>
        <b/>
        <i/>
        <sz val="11"/>
        <color rgb="FF000000"/>
        <rFont val="Calibri"/>
        <family val="2"/>
      </rPr>
      <t>lokaal promotie</t>
    </r>
    <r>
      <rPr>
        <i/>
        <sz val="11"/>
        <color theme="1"/>
        <rFont val="Calibri"/>
        <family val="2"/>
      </rPr>
      <t xml:space="preserve"> te maken</t>
    </r>
  </si>
  <si>
    <t>promotiemateriaal</t>
  </si>
  <si>
    <t>AP1b</t>
  </si>
  <si>
    <t>A073</t>
  </si>
  <si>
    <r>
      <rPr>
        <i/>
        <sz val="11"/>
        <color rgb="FF000000"/>
        <rFont val="Calibri"/>
        <family val="2"/>
      </rPr>
      <t>Aanstelling</t>
    </r>
    <r>
      <rPr>
        <b/>
        <i/>
        <sz val="11"/>
        <color rgb="FF000000"/>
        <rFont val="Calibri"/>
        <family val="2"/>
      </rPr>
      <t xml:space="preserve"> social media verantwoordelijke</t>
    </r>
  </si>
  <si>
    <t xml:space="preserve">iemand aanstellen voor media </t>
  </si>
  <si>
    <t>Jan</t>
  </si>
  <si>
    <t>AP1c</t>
  </si>
  <si>
    <t>A074</t>
  </si>
  <si>
    <r>
      <rPr>
        <b/>
        <i/>
        <sz val="11"/>
        <color rgb="FF000000"/>
        <rFont val="Calibri"/>
        <family val="2"/>
      </rPr>
      <t>Livestream</t>
    </r>
    <r>
      <rPr>
        <i/>
        <sz val="11"/>
        <color theme="1"/>
        <rFont val="Calibri"/>
        <family val="2"/>
      </rPr>
      <t xml:space="preserve"> tijdens wedstrijden organiseren</t>
    </r>
  </si>
  <si>
    <t>livestream tijdens kampioenschappen</t>
  </si>
  <si>
    <r>
      <rPr>
        <b/>
        <strike/>
        <sz val="11"/>
        <color rgb="FF000000"/>
        <rFont val="Calibri"/>
        <family val="2"/>
      </rPr>
      <t>Mrt/Apr/</t>
    </r>
    <r>
      <rPr>
        <b/>
        <sz val="11"/>
        <color rgb="FF000000"/>
        <rFont val="Calibri"/>
        <family val="2"/>
      </rPr>
      <t>Nov</t>
    </r>
  </si>
  <si>
    <t>Schroyen J. en Van Landuyt C.</t>
  </si>
  <si>
    <t>AP1d</t>
  </si>
  <si>
    <t>A075</t>
  </si>
  <si>
    <r>
      <rPr>
        <b/>
        <i/>
        <sz val="11"/>
        <color rgb="FF000000"/>
        <rFont val="Calibri"/>
        <family val="2"/>
      </rPr>
      <t xml:space="preserve">VLSU </t>
    </r>
    <r>
      <rPr>
        <i/>
        <sz val="11"/>
        <color theme="1"/>
        <rFont val="Calibri"/>
        <family val="2"/>
      </rPr>
      <t xml:space="preserve">voert </t>
    </r>
    <r>
      <rPr>
        <b/>
        <i/>
        <sz val="11"/>
        <color rgb="FF000000"/>
        <rFont val="Calibri"/>
        <family val="2"/>
      </rPr>
      <t xml:space="preserve">promotie </t>
    </r>
    <r>
      <rPr>
        <i/>
        <sz val="11"/>
        <color theme="1"/>
        <rFont val="Calibri"/>
        <family val="2"/>
      </rPr>
      <t>voor wedstrijden, kampioenschappen en internationale wedstrijden</t>
    </r>
  </si>
  <si>
    <t>Lepoeter C. en Schroyen J.</t>
  </si>
  <si>
    <t>AP1e</t>
  </si>
  <si>
    <t>A076</t>
  </si>
  <si>
    <r>
      <rPr>
        <i/>
        <sz val="11"/>
        <color rgb="FF000000"/>
        <rFont val="Calibri"/>
        <family val="2"/>
      </rPr>
      <t xml:space="preserve">Sport promoten door topsporters als </t>
    </r>
    <r>
      <rPr>
        <b/>
        <i/>
        <sz val="11"/>
        <color rgb="FF000000"/>
        <rFont val="Calibri"/>
        <family val="2"/>
      </rPr>
      <t xml:space="preserve">ambassadeurs </t>
    </r>
  </si>
  <si>
    <t>aantal bezochte scholen/bedrijven/evenementen</t>
  </si>
  <si>
    <t>AP1f</t>
  </si>
  <si>
    <t>OD25</t>
  </si>
  <si>
    <t>Extra inkomsten genereren voor onze sporttakken</t>
  </si>
  <si>
    <t>AP2</t>
  </si>
  <si>
    <t>A077</t>
  </si>
  <si>
    <r>
      <rPr>
        <i/>
        <sz val="11"/>
        <color rgb="FF000000"/>
        <rFont val="Calibri"/>
        <family val="2"/>
      </rPr>
      <t xml:space="preserve">Aantrekken </t>
    </r>
    <r>
      <rPr>
        <b/>
        <i/>
        <sz val="11"/>
        <color rgb="FF000000"/>
        <rFont val="Calibri"/>
        <family val="2"/>
      </rPr>
      <t>sponsoren</t>
    </r>
  </si>
  <si>
    <t>aantal nieuwe sponsors (minimum 1 nieuwe)</t>
  </si>
  <si>
    <t xml:space="preserve">AP2a </t>
  </si>
  <si>
    <t>SD08</t>
  </si>
  <si>
    <t>Inzetten op jeugdsport (Beleidsfocus jeugdsportfonds)</t>
  </si>
  <si>
    <t>uitbetaalde subsidie</t>
  </si>
  <si>
    <t>BFJ</t>
  </si>
  <si>
    <t>OD26</t>
  </si>
  <si>
    <t>Goedkeuring jeugdsportfonds GO FOR ICE</t>
  </si>
  <si>
    <t>BFJ1</t>
  </si>
  <si>
    <t>A078</t>
  </si>
  <si>
    <r>
      <t xml:space="preserve">Aantal ondersteunde </t>
    </r>
    <r>
      <rPr>
        <b/>
        <i/>
        <sz val="11"/>
        <color rgb="FF000000"/>
        <rFont val="Calibri"/>
        <family val="2"/>
      </rPr>
      <t>clubs</t>
    </r>
    <r>
      <rPr>
        <i/>
        <sz val="11"/>
        <color rgb="FF000000"/>
        <rFont val="Calibri"/>
        <family val="2"/>
      </rPr>
      <t xml:space="preserve"> verhogen </t>
    </r>
    <r>
      <rPr>
        <i/>
        <sz val="11"/>
        <rFont val="Calibri"/>
        <family val="2"/>
      </rPr>
      <t>(minimum 10 clubs)</t>
    </r>
  </si>
  <si>
    <t xml:space="preserve">aantal clubs </t>
  </si>
  <si>
    <t>BFJ1a</t>
  </si>
  <si>
    <t>A079</t>
  </si>
  <si>
    <r>
      <rPr>
        <b/>
        <i/>
        <sz val="11"/>
        <color rgb="FF000000"/>
        <rFont val="Calibri"/>
        <family val="2"/>
      </rPr>
      <t>Pijler 1</t>
    </r>
    <r>
      <rPr>
        <i/>
        <sz val="11"/>
        <color rgb="FF000000"/>
        <rFont val="Calibri"/>
        <family val="2"/>
      </rPr>
      <t>: Betere begeleiding en ondersteuning jeugd (doelstelling 1,4,6)</t>
    </r>
  </si>
  <si>
    <t xml:space="preserve">jaarlijkse prestatie op pijler verhogen </t>
  </si>
  <si>
    <t>Juli, Dec</t>
  </si>
  <si>
    <t>BFJ1b</t>
  </si>
  <si>
    <t>A080</t>
  </si>
  <si>
    <r>
      <rPr>
        <b/>
        <i/>
        <sz val="11"/>
        <color rgb="FF000000"/>
        <rFont val="Calibri"/>
        <family val="2"/>
      </rPr>
      <t>Pijler 2</t>
    </r>
    <r>
      <rPr>
        <i/>
        <sz val="11"/>
        <color rgb="FF000000"/>
        <rFont val="Calibri"/>
        <family val="2"/>
      </rPr>
      <t>: Verhogen van de kwaliteit en vorming jeugdleden (doelstelling 5)</t>
    </r>
  </si>
  <si>
    <t>BFJ1c</t>
  </si>
  <si>
    <t>A081</t>
  </si>
  <si>
    <r>
      <rPr>
        <b/>
        <i/>
        <sz val="11"/>
        <color rgb="FF000000"/>
        <rFont val="Calibri"/>
        <family val="2"/>
      </rPr>
      <t>Pijler 3</t>
    </r>
    <r>
      <rPr>
        <i/>
        <sz val="11"/>
        <color rgb="FF000000"/>
        <rFont val="Calibri"/>
        <family val="2"/>
      </rPr>
      <t>: Promotie en toename jeugdleden (doelstelling 2,3)</t>
    </r>
  </si>
  <si>
    <t>jaarlijkse prestatie op pijler verhogen</t>
  </si>
  <si>
    <t>BFJ1d</t>
  </si>
  <si>
    <t>A082</t>
  </si>
  <si>
    <r>
      <rPr>
        <b/>
        <i/>
        <strike/>
        <sz val="11"/>
        <color theme="1"/>
        <rFont val="Calibri"/>
        <family val="2"/>
      </rPr>
      <t>Overheadkosten</t>
    </r>
    <r>
      <rPr>
        <i/>
        <strike/>
        <sz val="11"/>
        <color theme="1"/>
        <rFont val="Calibri"/>
        <family val="2"/>
      </rPr>
      <t xml:space="preserve"> jeugdsportfonds</t>
    </r>
  </si>
  <si>
    <t>jaarlijkse kost</t>
  </si>
  <si>
    <t>BFJ1e</t>
  </si>
  <si>
    <t>SD09</t>
  </si>
  <si>
    <t>Inzetten op crossover inline-langebaan en shorttrack (Beleidsfocus innovatie)</t>
  </si>
  <si>
    <t>BFI</t>
  </si>
  <si>
    <t>OD27</t>
  </si>
  <si>
    <t>Goedkeuring beleidsfocus innovatie</t>
  </si>
  <si>
    <t>BFI1</t>
  </si>
  <si>
    <t>A083</t>
  </si>
  <si>
    <r>
      <t xml:space="preserve">Organisatie van </t>
    </r>
    <r>
      <rPr>
        <b/>
        <i/>
        <sz val="11"/>
        <rFont val="Calibri"/>
        <family val="2"/>
      </rPr>
      <t>open trainingen</t>
    </r>
  </si>
  <si>
    <t>Aantal open trainingen en deelnemers</t>
  </si>
  <si>
    <t>projectmanager</t>
  </si>
  <si>
    <t>BFI1a</t>
  </si>
  <si>
    <t>A084</t>
  </si>
  <si>
    <r>
      <t xml:space="preserve">Organisatie van een gemeenschappelijke laagdrempelige </t>
    </r>
    <r>
      <rPr>
        <b/>
        <i/>
        <sz val="11"/>
        <rFont val="Calibri"/>
        <family val="2"/>
      </rPr>
      <t xml:space="preserve">meerkamp </t>
    </r>
  </si>
  <si>
    <t>Organisatie meerkamp, aantal deelnemers meerkamp</t>
  </si>
  <si>
    <t>BFI1b</t>
  </si>
  <si>
    <t>A085</t>
  </si>
  <si>
    <r>
      <rPr>
        <b/>
        <i/>
        <sz val="11"/>
        <rFont val="Calibri"/>
        <family val="2"/>
      </rPr>
      <t>Trainings- en wedstrijdkalender</t>
    </r>
    <r>
      <rPr>
        <i/>
        <sz val="11"/>
        <rFont val="Calibri"/>
        <family val="2"/>
      </rPr>
      <t xml:space="preserve"> op elkaar afstemmen</t>
    </r>
  </si>
  <si>
    <t>Aantal (traject)gesprekken</t>
  </si>
  <si>
    <t>BFI1c</t>
  </si>
  <si>
    <t>A086</t>
  </si>
  <si>
    <r>
      <rPr>
        <b/>
        <i/>
        <sz val="11"/>
        <rFont val="Calibri"/>
        <family val="2"/>
      </rPr>
      <t>Promotie</t>
    </r>
    <r>
      <rPr>
        <i/>
        <sz val="11"/>
        <rFont val="Calibri"/>
        <family val="2"/>
      </rPr>
      <t xml:space="preserve"> voeren (bv. jaarlijks inspiratiemoment, campagne, huisstijl,…)</t>
    </r>
  </si>
  <si>
    <t>Oranganisatie activiteit en aantal posts</t>
  </si>
  <si>
    <t>BFI1d</t>
  </si>
  <si>
    <t>A087</t>
  </si>
  <si>
    <r>
      <rPr>
        <b/>
        <i/>
        <sz val="11"/>
        <rFont val="Calibri"/>
        <family val="2"/>
      </rPr>
      <t>Overheadkosten</t>
    </r>
    <r>
      <rPr>
        <i/>
        <sz val="11"/>
        <rFont val="Calibri"/>
        <family val="2"/>
      </rPr>
      <t xml:space="preserve"> innovatie (oa personeel max 20%, aankoop schaatsen, verplaatsingskosten)</t>
    </r>
  </si>
  <si>
    <t>Jaarlijkse kost</t>
  </si>
  <si>
    <t>BFI1e</t>
  </si>
  <si>
    <t>A088</t>
  </si>
  <si>
    <t>Samenwerking met Skate Vlaanderen</t>
  </si>
  <si>
    <t>Verdeling subsidie</t>
  </si>
  <si>
    <t>BFI1f</t>
  </si>
  <si>
    <t>SD11</t>
  </si>
  <si>
    <t>Inzetten op rationalisatie</t>
  </si>
  <si>
    <t>BFP</t>
  </si>
  <si>
    <t>OD29</t>
  </si>
  <si>
    <t>Goedkeuring beleidsfocus rationalisatie (samenwerking met Sneeuwsport Vlaanderen, Korfbal, Peddelsport Vlaanderen, Rugby Vlaanderen,…)</t>
  </si>
  <si>
    <t>BFP1</t>
  </si>
  <si>
    <t>A094</t>
  </si>
  <si>
    <t>Engagementsverklaring getekend</t>
  </si>
  <si>
    <t>BFP1a</t>
  </si>
  <si>
    <t>A095</t>
  </si>
  <si>
    <t xml:space="preserve">Een efficientierapport te maken van twizzit </t>
  </si>
  <si>
    <t>BFP1b</t>
  </si>
  <si>
    <t>A096</t>
  </si>
  <si>
    <r>
      <t>Gezamenlijke tools</t>
    </r>
    <r>
      <rPr>
        <b/>
        <sz val="11"/>
        <rFont val="Calibri"/>
        <family val="2"/>
        <scheme val="minor"/>
      </rPr>
      <t> </t>
    </r>
    <r>
      <rPr>
        <sz val="11"/>
        <rFont val="Calibri"/>
        <family val="2"/>
        <scheme val="minor"/>
      </rPr>
      <t xml:space="preserve">implementeren/connecteren </t>
    </r>
  </si>
  <si>
    <t>BFP1c</t>
  </si>
  <si>
    <t>SD13</t>
  </si>
  <si>
    <t>TOPSPORT</t>
  </si>
  <si>
    <t>A.Dom</t>
  </si>
  <si>
    <t>TO</t>
  </si>
  <si>
    <t>OD30</t>
  </si>
  <si>
    <t>Overkoepelende topsportstructuur functioneel</t>
  </si>
  <si>
    <t>TO1</t>
  </si>
  <si>
    <t>OD31</t>
  </si>
  <si>
    <t>topsport kunstschaatsen</t>
  </si>
  <si>
    <t>TK1</t>
  </si>
  <si>
    <t>OD32</t>
  </si>
  <si>
    <t>topsport shorttrack</t>
  </si>
  <si>
    <t>TS1</t>
  </si>
  <si>
    <t>OD33</t>
  </si>
  <si>
    <t>topsport langebaan</t>
  </si>
  <si>
    <t>TL1</t>
  </si>
  <si>
    <t>Interne werking</t>
  </si>
  <si>
    <t>AIW</t>
  </si>
  <si>
    <t>DM001</t>
  </si>
  <si>
    <t>IT001</t>
  </si>
  <si>
    <t>HRM/ personeel</t>
  </si>
  <si>
    <t>AIW1</t>
  </si>
  <si>
    <t>A500</t>
  </si>
  <si>
    <t>Lonen algemene werking</t>
  </si>
  <si>
    <t>AIW1a</t>
  </si>
  <si>
    <t>A501</t>
  </si>
  <si>
    <t>Toelagen algemene werking</t>
  </si>
  <si>
    <t>AIW1b</t>
  </si>
  <si>
    <t>&lt;&lt;&lt;&lt;</t>
  </si>
  <si>
    <t>A502</t>
  </si>
  <si>
    <t>Opleidingen</t>
  </si>
  <si>
    <t>AIW1c</t>
  </si>
  <si>
    <t>A503</t>
  </si>
  <si>
    <t xml:space="preserve">Vervoersonkosten </t>
  </si>
  <si>
    <t>AIW1d</t>
  </si>
  <si>
    <t>A504</t>
  </si>
  <si>
    <t>Vakantiegelden</t>
  </si>
  <si>
    <t>AIW1e</t>
  </si>
  <si>
    <t>A505</t>
  </si>
  <si>
    <t>Diverse kosten en opbrengsten</t>
  </si>
  <si>
    <t>AIW1f</t>
  </si>
  <si>
    <t>A505b</t>
  </si>
  <si>
    <t>Patroonsbijdragen</t>
  </si>
  <si>
    <t>AIW1g</t>
  </si>
  <si>
    <t>DM002</t>
  </si>
  <si>
    <t>IT002</t>
  </si>
  <si>
    <t>Bestuurlijke organisaties</t>
  </si>
  <si>
    <t>AIW2</t>
  </si>
  <si>
    <t>A506</t>
  </si>
  <si>
    <t>Verplaatsingsvergoedingen bestuur</t>
  </si>
  <si>
    <t>AIW2a</t>
  </si>
  <si>
    <t>A507</t>
  </si>
  <si>
    <t>Onkosten vergaderingen bestuur + secretariaat</t>
  </si>
  <si>
    <t>AIW2b</t>
  </si>
  <si>
    <t>A508</t>
  </si>
  <si>
    <t>Verplaatsingsvergoedingen commissies</t>
  </si>
  <si>
    <t>AIW2c</t>
  </si>
  <si>
    <t>A509</t>
  </si>
  <si>
    <t>Onkosten vergaderingen commissies</t>
  </si>
  <si>
    <t>AIW2d</t>
  </si>
  <si>
    <t>A510</t>
  </si>
  <si>
    <t>Directeur sportkaderopleidingen</t>
  </si>
  <si>
    <t>AIW2e</t>
  </si>
  <si>
    <t>A511</t>
  </si>
  <si>
    <t>Vergoedingen aan andere vrijwilligers</t>
  </si>
  <si>
    <t>AIW2f</t>
  </si>
  <si>
    <t>A512</t>
  </si>
  <si>
    <t>AIW2g</t>
  </si>
  <si>
    <t>DM003</t>
  </si>
  <si>
    <t>IT003</t>
  </si>
  <si>
    <t>Materiaal</t>
  </si>
  <si>
    <t>AIW3</t>
  </si>
  <si>
    <t>A513</t>
  </si>
  <si>
    <r>
      <rPr>
        <i/>
        <sz val="11"/>
        <color rgb="FF000000"/>
        <rFont val="Calibri"/>
        <family val="2"/>
      </rPr>
      <t>Aankoop electronica (pc, software,</t>
    </r>
    <r>
      <rPr>
        <i/>
        <sz val="11"/>
        <color rgb="FFFF0000"/>
        <rFont val="Calibri"/>
        <family val="2"/>
      </rPr>
      <t>kledij</t>
    </r>
    <r>
      <rPr>
        <i/>
        <sz val="11"/>
        <color rgb="FF000000"/>
        <rFont val="Calibri"/>
        <family val="2"/>
      </rPr>
      <t>)</t>
    </r>
  </si>
  <si>
    <t>AIW3a</t>
  </si>
  <si>
    <t>DM004</t>
  </si>
  <si>
    <t>IT004</t>
  </si>
  <si>
    <t>Financieel</t>
  </si>
  <si>
    <t>AIW4</t>
  </si>
  <si>
    <t>A514</t>
  </si>
  <si>
    <t>Toelagen basiswerking (sokkel)</t>
  </si>
  <si>
    <t>AIW4a</t>
  </si>
  <si>
    <t>A515</t>
  </si>
  <si>
    <t>Toelagen basiswerking (korf kwaliteitsprincipes)</t>
  </si>
  <si>
    <t>AIW4b</t>
  </si>
  <si>
    <t>A516</t>
  </si>
  <si>
    <t>Financiële resultaten</t>
  </si>
  <si>
    <t>bankresultaten</t>
  </si>
  <si>
    <t>AIW4c</t>
  </si>
  <si>
    <t>A517</t>
  </si>
  <si>
    <t xml:space="preserve">Lidgelden kunstschaatsen </t>
  </si>
  <si>
    <t>ledenlijst maandelijks geupdate én verzekerd</t>
  </si>
  <si>
    <t>AIW4d</t>
  </si>
  <si>
    <t>A518</t>
  </si>
  <si>
    <t>Licenties trainers kunstschaatsen</t>
  </si>
  <si>
    <t>AIW4e</t>
  </si>
  <si>
    <t>A519</t>
  </si>
  <si>
    <t xml:space="preserve">Lidgelden snelschaatsen </t>
  </si>
  <si>
    <t>AIW4f</t>
  </si>
  <si>
    <t>A520</t>
  </si>
  <si>
    <t>Verzekeringen</t>
  </si>
  <si>
    <t>AIW4g</t>
  </si>
  <si>
    <t>A521</t>
  </si>
  <si>
    <t>Boekhouding</t>
  </si>
  <si>
    <t>AIW4h</t>
  </si>
  <si>
    <t>A522</t>
  </si>
  <si>
    <t>Aanleggen van een financieel reserve</t>
  </si>
  <si>
    <t>10.000 €/jaar</t>
  </si>
  <si>
    <t>AIW4i</t>
  </si>
  <si>
    <t>A523</t>
  </si>
  <si>
    <t>Lidgelden federaties en organisaties</t>
  </si>
  <si>
    <t>AIW4j</t>
  </si>
  <si>
    <t>CN001</t>
  </si>
  <si>
    <t>CN</t>
  </si>
  <si>
    <t>A524</t>
  </si>
  <si>
    <t>Noodfonds corona</t>
  </si>
  <si>
    <t>CN01</t>
  </si>
  <si>
    <t>Totaal</t>
  </si>
  <si>
    <t>Handleiding:</t>
  </si>
  <si>
    <t>wij werken eraan/voorbereiding</t>
  </si>
  <si>
    <t>uitvoeren/finaliseren</t>
  </si>
  <si>
    <t>doorstreepte tekst</t>
  </si>
  <si>
    <t>verwijderd</t>
  </si>
  <si>
    <t>rode tekst</t>
  </si>
  <si>
    <t>nieuw of aangepast</t>
  </si>
  <si>
    <t xml:space="preserve">2023
</t>
  </si>
  <si>
    <t>Overlegmomenten (kennisdag, Representatieve Raden) organiseren en uitwerken.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</si>
</sst>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&quot;€&quot;\ \-#,##0.00"/>
    <numFmt numFmtId="165" formatCode="&quot;€&quot;\ #,##0.00"/>
  </numFmts>
  <fonts count="10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i/>
      <sz val="11"/>
      <color rgb="FFFFFFFF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i/>
      <sz val="11"/>
      <color theme="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color theme="1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trike/>
      <sz val="11"/>
      <color rgb="FF000000"/>
      <name val="Calibri"/>
      <family val="2"/>
    </font>
    <font>
      <b/>
      <i/>
      <sz val="11"/>
      <color rgb="FF6AA84F"/>
      <name val="Calibri"/>
      <family val="2"/>
    </font>
    <font>
      <b/>
      <sz val="11"/>
      <color rgb="FF6AA84F"/>
      <name val="Calibri"/>
      <family val="2"/>
    </font>
    <font>
      <i/>
      <sz val="11"/>
      <color rgb="FFFF0000"/>
      <name val="Calibri"/>
      <family val="2"/>
    </font>
    <font>
      <b/>
      <i/>
      <u/>
      <sz val="11"/>
      <color rgb="FF6AA84F"/>
      <name val="Calibri"/>
      <family val="2"/>
    </font>
    <font>
      <i/>
      <sz val="11"/>
      <color rgb="FFFF0000"/>
      <name val="Calibri"/>
      <family val="2"/>
    </font>
    <font>
      <b/>
      <i/>
      <sz val="11"/>
      <color rgb="FF000000"/>
      <name val="Calibri"/>
      <family val="2"/>
    </font>
    <font>
      <i/>
      <strike/>
      <sz val="11"/>
      <color rgb="FF000000"/>
      <name val="Calibri"/>
      <family val="2"/>
    </font>
    <font>
      <sz val="11"/>
      <color rgb="FF6AA84F"/>
      <name val="Calibri"/>
      <family val="2"/>
    </font>
    <font>
      <strike/>
      <sz val="8"/>
      <color rgb="FF000000"/>
      <name val="Calibri"/>
      <family val="2"/>
    </font>
    <font>
      <i/>
      <u/>
      <sz val="11"/>
      <color theme="1"/>
      <name val="Calibri"/>
      <family val="2"/>
    </font>
    <font>
      <i/>
      <sz val="11"/>
      <name val="Calibri"/>
      <family val="2"/>
    </font>
    <font>
      <i/>
      <u/>
      <sz val="11"/>
      <color rgb="FF000000"/>
      <name val="Calibri"/>
      <family val="2"/>
    </font>
    <font>
      <b/>
      <i/>
      <sz val="11"/>
      <color rgb="FFFF0000"/>
      <name val="Calibri"/>
      <family val="2"/>
    </font>
    <font>
      <i/>
      <sz val="11"/>
      <color rgb="FF6AA84F"/>
      <name val="Calibri"/>
      <family val="2"/>
    </font>
    <font>
      <sz val="8"/>
      <name val="Calibri"/>
      <family val="2"/>
    </font>
    <font>
      <b/>
      <i/>
      <u/>
      <sz val="11"/>
      <color rgb="FFFF0000"/>
      <name val="Calibri"/>
      <family val="2"/>
    </font>
    <font>
      <i/>
      <sz val="11"/>
      <color theme="1"/>
      <name val="Calibri"/>
      <family val="2"/>
      <scheme val="minor"/>
    </font>
    <font>
      <b/>
      <strike/>
      <sz val="11"/>
      <color rgb="FFFF0000"/>
      <name val="Calibri"/>
      <family val="2"/>
    </font>
    <font>
      <strike/>
      <sz val="11"/>
      <color theme="1"/>
      <name val="Calibri"/>
      <family val="2"/>
    </font>
    <font>
      <b/>
      <i/>
      <sz val="11"/>
      <name val="Calibri"/>
      <family val="2"/>
    </font>
    <font>
      <sz val="8"/>
      <color theme="1"/>
      <name val="Calibri"/>
      <family val="2"/>
    </font>
    <font>
      <i/>
      <sz val="11"/>
      <color rgb="FF434343"/>
      <name val="Calibri"/>
      <family val="2"/>
    </font>
    <font>
      <b/>
      <i/>
      <sz val="11"/>
      <color rgb="FF434343"/>
      <name val="Calibri"/>
      <family val="2"/>
    </font>
    <font>
      <i/>
      <sz val="11"/>
      <color rgb="FF434343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trike/>
      <sz val="11"/>
      <color theme="1"/>
      <name val="Calibri"/>
      <family val="2"/>
    </font>
    <font>
      <b/>
      <sz val="11"/>
      <color rgb="FFFF0000"/>
      <name val="Calibri"/>
      <family val="2"/>
    </font>
    <font>
      <sz val="9"/>
      <color theme="1"/>
      <name val="Arial"/>
      <family val="2"/>
    </font>
    <font>
      <u/>
      <sz val="11"/>
      <color rgb="FFFF0000"/>
      <name val="Calibri"/>
      <family val="2"/>
    </font>
    <font>
      <strike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strike/>
      <sz val="11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9"/>
      <color rgb="FF262140"/>
      <name val="Segoe UI"/>
      <family val="2"/>
    </font>
    <font>
      <b/>
      <sz val="11"/>
      <color rgb="FFFFC000"/>
      <name val="Calibri"/>
      <family val="2"/>
    </font>
    <font>
      <sz val="11"/>
      <color rgb="FF00B050"/>
      <name val="Calibri"/>
      <family val="2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B050"/>
      <name val="Calibri"/>
      <family val="2"/>
    </font>
    <font>
      <sz val="12"/>
      <color rgb="FFFF0000"/>
      <name val="TradeGothic LT CondEighteen"/>
    </font>
    <font>
      <b/>
      <sz val="12"/>
      <color rgb="FFFF0000"/>
      <name val="TradeGothic LT CondEighteen"/>
    </font>
    <font>
      <b/>
      <sz val="11"/>
      <color rgb="FFFF0000"/>
      <name val="Docs-Calibri"/>
    </font>
    <font>
      <b/>
      <sz val="12"/>
      <color rgb="FFFFC000"/>
      <name val="TradeGothic LT CondEighteen"/>
    </font>
    <font>
      <b/>
      <sz val="11"/>
      <name val="Calibri"/>
      <family val="2"/>
    </font>
    <font>
      <i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trike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strike/>
      <sz val="8"/>
      <name val="Calibri"/>
      <family val="2"/>
    </font>
    <font>
      <b/>
      <sz val="12"/>
      <color rgb="FF00B050"/>
      <name val="TradeGothic LT CondEighteen"/>
    </font>
    <font>
      <b/>
      <sz val="8"/>
      <name val="TradeGothic LT CondEighteen"/>
    </font>
    <font>
      <sz val="8"/>
      <name val="TradeGothic LT CondEighteen"/>
    </font>
    <font>
      <strike/>
      <sz val="8"/>
      <name val="TradeGothic LT CondEighteen"/>
    </font>
    <font>
      <b/>
      <i/>
      <strike/>
      <sz val="11"/>
      <color theme="1"/>
      <name val="Calibri"/>
      <family val="2"/>
    </font>
    <font>
      <strike/>
      <sz val="12"/>
      <color theme="1"/>
      <name val="Calibri"/>
      <family val="2"/>
    </font>
    <font>
      <sz val="12"/>
      <color theme="1"/>
      <name val="TradeGothic LT CondEighteen"/>
    </font>
    <font>
      <sz val="12"/>
      <color rgb="FF000000"/>
      <name val="TradeGothic LT CondEighteen"/>
    </font>
    <font>
      <sz val="14"/>
      <name val="Calibri"/>
      <family val="2"/>
    </font>
    <font>
      <sz val="9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6FB7"/>
        <bgColor rgb="FF006FB7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39B4E8"/>
        <bgColor rgb="FF39B4E8"/>
      </patternFill>
    </fill>
    <fill>
      <patternFill patternType="solid">
        <fgColor rgb="FF9FC5E8"/>
        <bgColor rgb="FF9FC5E8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rgb="FFFF0000"/>
      </patternFill>
    </fill>
    <fill>
      <patternFill patternType="solid">
        <fgColor rgb="FFCC0000"/>
        <bgColor rgb="FFCC0000"/>
      </patternFill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  <fill>
      <patternFill patternType="solid">
        <fgColor rgb="FF6AA84F"/>
        <bgColor rgb="FF6AA84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07">
    <xf numFmtId="0" fontId="0" fillId="0" borderId="0" xfId="0"/>
    <xf numFmtId="0" fontId="4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165" fontId="9" fillId="2" borderId="6" xfId="0" applyNumberFormat="1" applyFont="1" applyFill="1" applyBorder="1" applyAlignment="1">
      <alignment horizontal="center" vertical="top" wrapText="1"/>
    </xf>
    <xf numFmtId="165" fontId="9" fillId="2" borderId="7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wrapText="1"/>
    </xf>
    <xf numFmtId="0" fontId="7" fillId="3" borderId="4" xfId="0" applyFont="1" applyFill="1" applyBorder="1"/>
    <xf numFmtId="0" fontId="11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wrapText="1"/>
    </xf>
    <xf numFmtId="0" fontId="15" fillId="3" borderId="4" xfId="0" applyFont="1" applyFill="1" applyBorder="1" applyAlignment="1">
      <alignment horizontal="center"/>
    </xf>
    <xf numFmtId="165" fontId="16" fillId="0" borderId="7" xfId="0" applyNumberFormat="1" applyFont="1" applyBorder="1" applyAlignment="1">
      <alignment vertical="top" wrapText="1"/>
    </xf>
    <xf numFmtId="165" fontId="17" fillId="0" borderId="6" xfId="0" applyNumberFormat="1" applyFont="1" applyBorder="1" applyAlignment="1">
      <alignment horizontal="center" vertical="top" wrapText="1"/>
    </xf>
    <xf numFmtId="0" fontId="11" fillId="4" borderId="8" xfId="0" applyFont="1" applyFill="1" applyBorder="1"/>
    <xf numFmtId="0" fontId="11" fillId="5" borderId="4" xfId="0" applyFont="1" applyFill="1" applyBorder="1" applyAlignment="1">
      <alignment wrapText="1"/>
    </xf>
    <xf numFmtId="0" fontId="7" fillId="6" borderId="4" xfId="0" applyFont="1" applyFill="1" applyBorder="1"/>
    <xf numFmtId="0" fontId="11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15" fillId="6" borderId="4" xfId="0" applyFont="1" applyFill="1" applyBorder="1" applyAlignment="1">
      <alignment horizontal="center"/>
    </xf>
    <xf numFmtId="165" fontId="16" fillId="0" borderId="6" xfId="0" applyNumberFormat="1" applyFont="1" applyBorder="1" applyAlignment="1">
      <alignment vertical="top" wrapText="1"/>
    </xf>
    <xf numFmtId="0" fontId="7" fillId="4" borderId="4" xfId="0" applyFont="1" applyFill="1" applyBorder="1"/>
    <xf numFmtId="0" fontId="11" fillId="4" borderId="4" xfId="0" applyFont="1" applyFill="1" applyBorder="1"/>
    <xf numFmtId="0" fontId="11" fillId="0" borderId="2" xfId="0" applyFont="1" applyBorder="1" applyAlignment="1">
      <alignment wrapText="1"/>
    </xf>
    <xf numFmtId="0" fontId="11" fillId="7" borderId="5" xfId="0" applyFont="1" applyFill="1" applyBorder="1" applyAlignment="1">
      <alignment horizontal="center" wrapText="1"/>
    </xf>
    <xf numFmtId="0" fontId="11" fillId="0" borderId="8" xfId="0" applyFont="1" applyBorder="1"/>
    <xf numFmtId="0" fontId="7" fillId="0" borderId="4" xfId="0" applyFont="1" applyBorder="1"/>
    <xf numFmtId="0" fontId="11" fillId="0" borderId="4" xfId="0" applyFont="1" applyBorder="1"/>
    <xf numFmtId="0" fontId="11" fillId="0" borderId="5" xfId="0" applyFont="1" applyBorder="1" applyAlignment="1">
      <alignment wrapText="1"/>
    </xf>
    <xf numFmtId="0" fontId="12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28" fillId="0" borderId="8" xfId="0" applyFont="1" applyBorder="1"/>
    <xf numFmtId="0" fontId="28" fillId="0" borderId="4" xfId="0" applyFont="1" applyBorder="1"/>
    <xf numFmtId="165" fontId="30" fillId="0" borderId="6" xfId="0" applyNumberFormat="1" applyFont="1" applyBorder="1" applyAlignment="1">
      <alignment vertical="top" wrapText="1"/>
    </xf>
    <xf numFmtId="165" fontId="30" fillId="0" borderId="7" xfId="0" applyNumberFormat="1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2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32" fillId="0" borderId="13" xfId="0" applyFont="1" applyBorder="1"/>
    <xf numFmtId="0" fontId="11" fillId="0" borderId="9" xfId="0" applyFont="1" applyBorder="1" applyAlignment="1">
      <alignment wrapText="1"/>
    </xf>
    <xf numFmtId="0" fontId="11" fillId="0" borderId="13" xfId="0" applyFont="1" applyBorder="1"/>
    <xf numFmtId="0" fontId="19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1" fillId="4" borderId="0" xfId="0" applyFont="1" applyFill="1" applyAlignment="1">
      <alignment horizontal="left" wrapText="1"/>
    </xf>
    <xf numFmtId="0" fontId="11" fillId="4" borderId="13" xfId="0" applyFont="1" applyFill="1" applyBorder="1"/>
    <xf numFmtId="0" fontId="8" fillId="0" borderId="5" xfId="0" applyFont="1" applyBorder="1" applyAlignment="1">
      <alignment wrapText="1"/>
    </xf>
    <xf numFmtId="0" fontId="21" fillId="0" borderId="4" xfId="0" applyFont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32" fillId="0" borderId="13" xfId="0" applyFont="1" applyBorder="1" applyAlignment="1">
      <alignment wrapText="1"/>
    </xf>
    <xf numFmtId="0" fontId="12" fillId="0" borderId="5" xfId="0" applyFont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/>
    </xf>
    <xf numFmtId="0" fontId="38" fillId="0" borderId="0" xfId="0" applyFont="1"/>
    <xf numFmtId="0" fontId="11" fillId="0" borderId="4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6" fillId="0" borderId="5" xfId="0" applyFont="1" applyBorder="1" applyAlignment="1">
      <alignment wrapText="1"/>
    </xf>
    <xf numFmtId="0" fontId="8" fillId="0" borderId="9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165" fontId="16" fillId="0" borderId="2" xfId="0" applyNumberFormat="1" applyFont="1" applyBorder="1" applyAlignment="1">
      <alignment vertical="top" wrapText="1"/>
    </xf>
    <xf numFmtId="0" fontId="10" fillId="10" borderId="4" xfId="0" applyFont="1" applyFill="1" applyBorder="1"/>
    <xf numFmtId="0" fontId="7" fillId="10" borderId="4" xfId="0" applyFont="1" applyFill="1" applyBorder="1"/>
    <xf numFmtId="0" fontId="10" fillId="10" borderId="4" xfId="0" applyFont="1" applyFill="1" applyBorder="1" applyAlignment="1">
      <alignment wrapText="1"/>
    </xf>
    <xf numFmtId="0" fontId="11" fillId="5" borderId="4" xfId="0" applyFont="1" applyFill="1" applyBorder="1"/>
    <xf numFmtId="0" fontId="7" fillId="5" borderId="4" xfId="0" applyFont="1" applyFill="1" applyBorder="1"/>
    <xf numFmtId="0" fontId="32" fillId="0" borderId="4" xfId="0" applyFont="1" applyBorder="1" applyAlignment="1">
      <alignment wrapText="1"/>
    </xf>
    <xf numFmtId="0" fontId="7" fillId="4" borderId="8" xfId="0" applyFont="1" applyFill="1" applyBorder="1"/>
    <xf numFmtId="0" fontId="13" fillId="0" borderId="4" xfId="0" applyFont="1" applyBorder="1" applyAlignment="1">
      <alignment wrapText="1"/>
    </xf>
    <xf numFmtId="165" fontId="42" fillId="0" borderId="6" xfId="0" applyNumberFormat="1" applyFont="1" applyBorder="1" applyAlignment="1">
      <alignment vertical="top" wrapText="1"/>
    </xf>
    <xf numFmtId="165" fontId="42" fillId="0" borderId="2" xfId="0" applyNumberFormat="1" applyFont="1" applyBorder="1" applyAlignment="1">
      <alignment vertical="top" wrapText="1"/>
    </xf>
    <xf numFmtId="0" fontId="7" fillId="8" borderId="5" xfId="0" applyFont="1" applyFill="1" applyBorder="1"/>
    <xf numFmtId="0" fontId="11" fillId="8" borderId="4" xfId="0" applyFont="1" applyFill="1" applyBorder="1"/>
    <xf numFmtId="0" fontId="6" fillId="0" borderId="0" xfId="0" applyFont="1"/>
    <xf numFmtId="0" fontId="12" fillId="8" borderId="4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165" fontId="16" fillId="8" borderId="6" xfId="0" applyNumberFormat="1" applyFont="1" applyFill="1" applyBorder="1" applyAlignment="1">
      <alignment vertical="top" wrapText="1"/>
    </xf>
    <xf numFmtId="165" fontId="16" fillId="8" borderId="2" xfId="0" applyNumberFormat="1" applyFont="1" applyFill="1" applyBorder="1" applyAlignment="1">
      <alignment vertical="top" wrapText="1"/>
    </xf>
    <xf numFmtId="0" fontId="43" fillId="0" borderId="4" xfId="0" applyFont="1" applyBorder="1" applyAlignment="1">
      <alignment wrapText="1"/>
    </xf>
    <xf numFmtId="0" fontId="11" fillId="8" borderId="4" xfId="0" applyFont="1" applyFill="1" applyBorder="1" applyAlignment="1">
      <alignment wrapText="1"/>
    </xf>
    <xf numFmtId="0" fontId="45" fillId="0" borderId="5" xfId="0" applyFont="1" applyBorder="1" applyAlignment="1">
      <alignment wrapText="1"/>
    </xf>
    <xf numFmtId="0" fontId="11" fillId="8" borderId="3" xfId="0" applyFont="1" applyFill="1" applyBorder="1" applyAlignment="1">
      <alignment wrapText="1"/>
    </xf>
    <xf numFmtId="0" fontId="11" fillId="0" borderId="0" xfId="0" applyFont="1" applyAlignment="1">
      <alignment horizontal="left" wrapText="1"/>
    </xf>
    <xf numFmtId="0" fontId="11" fillId="8" borderId="1" xfId="0" applyFont="1" applyFill="1" applyBorder="1"/>
    <xf numFmtId="0" fontId="45" fillId="0" borderId="4" xfId="0" applyFont="1" applyBorder="1" applyAlignment="1">
      <alignment wrapText="1"/>
    </xf>
    <xf numFmtId="0" fontId="48" fillId="0" borderId="4" xfId="0" applyFont="1" applyBorder="1"/>
    <xf numFmtId="0" fontId="19" fillId="5" borderId="4" xfId="0" applyFont="1" applyFill="1" applyBorder="1" applyAlignment="1">
      <alignment wrapText="1"/>
    </xf>
    <xf numFmtId="0" fontId="21" fillId="8" borderId="4" xfId="0" applyFont="1" applyFill="1" applyBorder="1" applyAlignment="1">
      <alignment horizontal="center" vertical="top" wrapText="1"/>
    </xf>
    <xf numFmtId="0" fontId="7" fillId="0" borderId="13" xfId="0" applyFont="1" applyBorder="1"/>
    <xf numFmtId="0" fontId="27" fillId="0" borderId="4" xfId="0" applyFont="1" applyBorder="1" applyAlignment="1">
      <alignment wrapText="1"/>
    </xf>
    <xf numFmtId="0" fontId="11" fillId="10" borderId="4" xfId="0" applyFont="1" applyFill="1" applyBorder="1"/>
    <xf numFmtId="0" fontId="8" fillId="0" borderId="3" xfId="0" applyFont="1" applyBorder="1" applyAlignment="1">
      <alignment vertical="top" wrapText="1"/>
    </xf>
    <xf numFmtId="0" fontId="46" fillId="0" borderId="4" xfId="0" applyFont="1" applyBorder="1" applyAlignment="1">
      <alignment horizontal="center" vertical="top" wrapText="1"/>
    </xf>
    <xf numFmtId="0" fontId="11" fillId="4" borderId="0" xfId="0" applyFont="1" applyFill="1" applyAlignment="1">
      <alignment wrapText="1"/>
    </xf>
    <xf numFmtId="0" fontId="6" fillId="0" borderId="4" xfId="0" applyFont="1" applyBorder="1"/>
    <xf numFmtId="0" fontId="6" fillId="0" borderId="3" xfId="0" applyFont="1" applyBorder="1" applyAlignment="1">
      <alignment wrapText="1"/>
    </xf>
    <xf numFmtId="0" fontId="10" fillId="11" borderId="3" xfId="0" applyFont="1" applyFill="1" applyBorder="1"/>
    <xf numFmtId="0" fontId="7" fillId="11" borderId="4" xfId="0" applyFont="1" applyFill="1" applyBorder="1"/>
    <xf numFmtId="0" fontId="11" fillId="11" borderId="11" xfId="0" applyFont="1" applyFill="1" applyBorder="1"/>
    <xf numFmtId="0" fontId="10" fillId="11" borderId="15" xfId="0" applyFont="1" applyFill="1" applyBorder="1"/>
    <xf numFmtId="0" fontId="10" fillId="11" borderId="15" xfId="0" applyFont="1" applyFill="1" applyBorder="1" applyAlignment="1">
      <alignment horizontal="center"/>
    </xf>
    <xf numFmtId="0" fontId="10" fillId="12" borderId="4" xfId="0" applyFont="1" applyFill="1" applyBorder="1" applyAlignment="1">
      <alignment wrapText="1"/>
    </xf>
    <xf numFmtId="0" fontId="10" fillId="12" borderId="4" xfId="0" applyFont="1" applyFill="1" applyBorder="1" applyAlignment="1">
      <alignment horizontal="center" wrapText="1"/>
    </xf>
    <xf numFmtId="0" fontId="49" fillId="0" borderId="4" xfId="0" applyFont="1" applyBorder="1" applyAlignment="1">
      <alignment horizontal="center" vertical="top" wrapText="1"/>
    </xf>
    <xf numFmtId="0" fontId="52" fillId="0" borderId="4" xfId="0" applyFont="1" applyBorder="1" applyAlignment="1">
      <alignment horizontal="center" vertical="top" wrapText="1"/>
    </xf>
    <xf numFmtId="0" fontId="10" fillId="12" borderId="1" xfId="0" applyFont="1" applyFill="1" applyBorder="1" applyAlignment="1">
      <alignment wrapText="1"/>
    </xf>
    <xf numFmtId="0" fontId="10" fillId="14" borderId="4" xfId="0" applyFont="1" applyFill="1" applyBorder="1" applyAlignment="1">
      <alignment wrapText="1"/>
    </xf>
    <xf numFmtId="0" fontId="7" fillId="14" borderId="4" xfId="0" applyFont="1" applyFill="1" applyBorder="1"/>
    <xf numFmtId="0" fontId="10" fillId="14" borderId="4" xfId="0" applyFont="1" applyFill="1" applyBorder="1" applyAlignment="1">
      <alignment horizontal="center" wrapText="1"/>
    </xf>
    <xf numFmtId="0" fontId="11" fillId="13" borderId="4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11" fillId="14" borderId="4" xfId="0" applyFont="1" applyFill="1" applyBorder="1"/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/>
    </xf>
    <xf numFmtId="0" fontId="11" fillId="13" borderId="4" xfId="0" applyFont="1" applyFill="1" applyBorder="1" applyAlignment="1">
      <alignment horizontal="center" vertical="top"/>
    </xf>
    <xf numFmtId="0" fontId="11" fillId="15" borderId="4" xfId="0" applyFont="1" applyFill="1" applyBorder="1" applyAlignment="1">
      <alignment vertical="top" wrapText="1"/>
    </xf>
    <xf numFmtId="0" fontId="7" fillId="15" borderId="4" xfId="0" applyFont="1" applyFill="1" applyBorder="1" applyAlignment="1">
      <alignment vertical="top" wrapText="1"/>
    </xf>
    <xf numFmtId="0" fontId="11" fillId="15" borderId="4" xfId="0" applyFont="1" applyFill="1" applyBorder="1" applyAlignment="1">
      <alignment horizontal="left" wrapText="1"/>
    </xf>
    <xf numFmtId="0" fontId="27" fillId="15" borderId="4" xfId="0" applyFont="1" applyFill="1" applyBorder="1" applyAlignment="1">
      <alignment horizontal="center" wrapText="1"/>
    </xf>
    <xf numFmtId="165" fontId="42" fillId="0" borderId="4" xfId="0" applyNumberFormat="1" applyFont="1" applyBorder="1" applyAlignment="1">
      <alignment vertical="top" wrapText="1"/>
    </xf>
    <xf numFmtId="165" fontId="42" fillId="0" borderId="13" xfId="0" applyNumberFormat="1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17" fillId="0" borderId="0" xfId="0" applyFont="1" applyAlignment="1">
      <alignment horizontal="left" wrapText="1"/>
    </xf>
    <xf numFmtId="0" fontId="54" fillId="0" borderId="0" xfId="0" applyFont="1" applyAlignment="1">
      <alignment wrapText="1"/>
    </xf>
    <xf numFmtId="165" fontId="54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55" fillId="0" borderId="0" xfId="0" applyFont="1" applyAlignment="1">
      <alignment vertical="top" wrapText="1"/>
    </xf>
    <xf numFmtId="165" fontId="6" fillId="0" borderId="0" xfId="0" applyNumberFormat="1" applyFont="1" applyAlignment="1">
      <alignment vertical="top" wrapText="1"/>
    </xf>
    <xf numFmtId="0" fontId="40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3" fillId="0" borderId="4" xfId="0" applyFont="1" applyBorder="1" applyAlignment="1">
      <alignment horizontal="center" vertical="top" wrapText="1"/>
    </xf>
    <xf numFmtId="0" fontId="26" fillId="4" borderId="8" xfId="0" applyFont="1" applyFill="1" applyBorder="1"/>
    <xf numFmtId="0" fontId="13" fillId="0" borderId="3" xfId="0" applyFont="1" applyBorder="1" applyAlignment="1">
      <alignment wrapText="1"/>
    </xf>
    <xf numFmtId="0" fontId="12" fillId="0" borderId="9" xfId="0" applyFont="1" applyBorder="1" applyAlignment="1">
      <alignment horizontal="center" vertical="top" wrapText="1"/>
    </xf>
    <xf numFmtId="0" fontId="1" fillId="0" borderId="0" xfId="0" applyFont="1"/>
    <xf numFmtId="0" fontId="32" fillId="0" borderId="4" xfId="0" applyFont="1" applyBorder="1"/>
    <xf numFmtId="0" fontId="32" fillId="0" borderId="4" xfId="0" applyFont="1" applyBorder="1" applyAlignment="1">
      <alignment horizontal="left" wrapText="1"/>
    </xf>
    <xf numFmtId="0" fontId="57" fillId="0" borderId="4" xfId="0" applyFont="1" applyBorder="1" applyAlignment="1">
      <alignment horizontal="center" vertical="top" wrapText="1"/>
    </xf>
    <xf numFmtId="0" fontId="19" fillId="0" borderId="9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2" xfId="0" applyFont="1" applyBorder="1" applyAlignment="1">
      <alignment wrapText="1"/>
    </xf>
    <xf numFmtId="0" fontId="72" fillId="0" borderId="4" xfId="0" applyFont="1" applyBorder="1" applyAlignment="1">
      <alignment horizontal="center" vertical="center" wrapText="1"/>
    </xf>
    <xf numFmtId="0" fontId="72" fillId="0" borderId="5" xfId="0" applyFont="1" applyBorder="1" applyAlignment="1">
      <alignment horizontal="center" vertical="center" wrapText="1"/>
    </xf>
    <xf numFmtId="0" fontId="72" fillId="0" borderId="4" xfId="0" applyFont="1" applyBorder="1" applyAlignment="1">
      <alignment horizontal="center" vertical="top" wrapText="1"/>
    </xf>
    <xf numFmtId="0" fontId="72" fillId="0" borderId="1" xfId="0" applyFont="1" applyBorder="1" applyAlignment="1">
      <alignment horizontal="center" vertical="top" wrapText="1"/>
    </xf>
    <xf numFmtId="0" fontId="72" fillId="0" borderId="4" xfId="0" applyFont="1" applyBorder="1" applyAlignment="1">
      <alignment horizontal="center" wrapText="1"/>
    </xf>
    <xf numFmtId="0" fontId="72" fillId="0" borderId="5" xfId="0" applyFont="1" applyBorder="1" applyAlignment="1">
      <alignment horizontal="center" wrapText="1"/>
    </xf>
    <xf numFmtId="0" fontId="41" fillId="0" borderId="3" xfId="0" applyFont="1" applyBorder="1" applyAlignment="1">
      <alignment horizontal="center" wrapText="1"/>
    </xf>
    <xf numFmtId="0" fontId="41" fillId="0" borderId="4" xfId="0" applyFont="1" applyBorder="1" applyAlignment="1">
      <alignment horizontal="center" wrapText="1"/>
    </xf>
    <xf numFmtId="0" fontId="72" fillId="0" borderId="5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wrapText="1"/>
    </xf>
    <xf numFmtId="0" fontId="72" fillId="0" borderId="3" xfId="0" applyFont="1" applyBorder="1" applyAlignment="1">
      <alignment horizontal="center" vertical="top" wrapText="1"/>
    </xf>
    <xf numFmtId="0" fontId="15" fillId="3" borderId="4" xfId="0" applyFont="1" applyFill="1" applyBorder="1" applyAlignment="1">
      <alignment wrapText="1"/>
    </xf>
    <xf numFmtId="0" fontId="73" fillId="3" borderId="4" xfId="0" applyFont="1" applyFill="1" applyBorder="1"/>
    <xf numFmtId="0" fontId="32" fillId="6" borderId="4" xfId="0" applyFont="1" applyFill="1" applyBorder="1" applyAlignment="1">
      <alignment wrapText="1"/>
    </xf>
    <xf numFmtId="0" fontId="32" fillId="6" borderId="4" xfId="0" applyFont="1" applyFill="1" applyBorder="1"/>
    <xf numFmtId="0" fontId="3" fillId="0" borderId="4" xfId="0" applyFont="1" applyBorder="1"/>
    <xf numFmtId="0" fontId="3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74" fillId="0" borderId="0" xfId="0" applyFont="1" applyAlignment="1">
      <alignment wrapText="1"/>
    </xf>
    <xf numFmtId="0" fontId="32" fillId="7" borderId="4" xfId="0" applyFont="1" applyFill="1" applyBorder="1" applyAlignment="1">
      <alignment horizontal="center" wrapText="1"/>
    </xf>
    <xf numFmtId="0" fontId="39" fillId="0" borderId="13" xfId="0" applyFont="1" applyBorder="1" applyAlignment="1">
      <alignment horizontal="center" vertical="top" wrapText="1"/>
    </xf>
    <xf numFmtId="0" fontId="57" fillId="0" borderId="9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32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21" fillId="0" borderId="5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0" fillId="9" borderId="4" xfId="0" applyFont="1" applyFill="1" applyBorder="1" applyAlignment="1">
      <alignment wrapText="1"/>
    </xf>
    <xf numFmtId="0" fontId="11" fillId="16" borderId="4" xfId="0" applyFont="1" applyFill="1" applyBorder="1" applyAlignment="1">
      <alignment wrapText="1"/>
    </xf>
    <xf numFmtId="0" fontId="15" fillId="17" borderId="4" xfId="0" applyFont="1" applyFill="1" applyBorder="1" applyAlignment="1">
      <alignment wrapText="1"/>
    </xf>
    <xf numFmtId="0" fontId="32" fillId="16" borderId="4" xfId="0" applyFont="1" applyFill="1" applyBorder="1" applyAlignment="1">
      <alignment wrapText="1"/>
    </xf>
    <xf numFmtId="0" fontId="8" fillId="0" borderId="12" xfId="0" applyFont="1" applyBorder="1" applyAlignment="1">
      <alignment wrapText="1"/>
    </xf>
    <xf numFmtId="0" fontId="67" fillId="0" borderId="5" xfId="0" applyFont="1" applyBorder="1" applyAlignment="1">
      <alignment horizontal="center" vertical="top" wrapText="1"/>
    </xf>
    <xf numFmtId="0" fontId="67" fillId="0" borderId="1" xfId="0" applyFont="1" applyBorder="1" applyAlignment="1">
      <alignment horizontal="center" vertical="top" wrapText="1"/>
    </xf>
    <xf numFmtId="0" fontId="19" fillId="0" borderId="13" xfId="0" applyFont="1" applyBorder="1" applyAlignment="1">
      <alignment wrapText="1"/>
    </xf>
    <xf numFmtId="0" fontId="15" fillId="10" borderId="4" xfId="0" applyFont="1" applyFill="1" applyBorder="1" applyAlignment="1">
      <alignment horizontal="center" wrapText="1"/>
    </xf>
    <xf numFmtId="0" fontId="28" fillId="0" borderId="4" xfId="0" applyFont="1" applyBorder="1" applyAlignment="1">
      <alignment wrapText="1"/>
    </xf>
    <xf numFmtId="0" fontId="28" fillId="0" borderId="3" xfId="0" applyFont="1" applyBorder="1" applyAlignment="1">
      <alignment vertical="top" wrapText="1"/>
    </xf>
    <xf numFmtId="0" fontId="40" fillId="0" borderId="4" xfId="0" applyFont="1" applyBorder="1" applyAlignment="1">
      <alignment wrapText="1"/>
    </xf>
    <xf numFmtId="0" fontId="28" fillId="13" borderId="4" xfId="0" applyFont="1" applyFill="1" applyBorder="1" applyAlignment="1">
      <alignment horizontal="center" vertical="top"/>
    </xf>
    <xf numFmtId="165" fontId="30" fillId="0" borderId="16" xfId="0" applyNumberFormat="1" applyFont="1" applyBorder="1" applyAlignment="1">
      <alignment vertical="top" wrapText="1"/>
    </xf>
    <xf numFmtId="165" fontId="30" fillId="0" borderId="17" xfId="0" applyNumberFormat="1" applyFont="1" applyBorder="1" applyAlignment="1">
      <alignment vertical="top" wrapText="1"/>
    </xf>
    <xf numFmtId="0" fontId="65" fillId="0" borderId="0" xfId="0" applyFont="1"/>
    <xf numFmtId="164" fontId="96" fillId="0" borderId="19" xfId="0" applyNumberFormat="1" applyFont="1" applyBorder="1" applyAlignment="1">
      <alignment wrapText="1"/>
    </xf>
    <xf numFmtId="164" fontId="95" fillId="0" borderId="19" xfId="0" applyNumberFormat="1" applyFont="1" applyBorder="1" applyAlignment="1">
      <alignment wrapText="1"/>
    </xf>
    <xf numFmtId="0" fontId="28" fillId="4" borderId="8" xfId="0" applyFont="1" applyFill="1" applyBorder="1"/>
    <xf numFmtId="0" fontId="28" fillId="4" borderId="13" xfId="0" applyFont="1" applyFill="1" applyBorder="1"/>
    <xf numFmtId="0" fontId="48" fillId="0" borderId="4" xfId="0" applyFont="1" applyBorder="1" applyAlignment="1">
      <alignment wrapText="1"/>
    </xf>
    <xf numFmtId="0" fontId="52" fillId="0" borderId="4" xfId="0" applyFont="1" applyBorder="1" applyAlignment="1">
      <alignment wrapText="1"/>
    </xf>
    <xf numFmtId="0" fontId="28" fillId="7" borderId="4" xfId="0" applyFont="1" applyFill="1" applyBorder="1" applyAlignment="1">
      <alignment horizontal="center" wrapText="1"/>
    </xf>
    <xf numFmtId="164" fontId="95" fillId="0" borderId="7" xfId="0" applyNumberFormat="1" applyFont="1" applyBorder="1" applyAlignment="1">
      <alignment vertical="center" wrapText="1"/>
    </xf>
    <xf numFmtId="164" fontId="96" fillId="0" borderId="22" xfId="0" applyNumberFormat="1" applyFont="1" applyBorder="1" applyAlignment="1">
      <alignment vertical="center" wrapText="1"/>
    </xf>
    <xf numFmtId="0" fontId="96" fillId="0" borderId="22" xfId="0" applyFont="1" applyBorder="1" applyAlignment="1">
      <alignment vertical="center" wrapText="1"/>
    </xf>
    <xf numFmtId="164" fontId="95" fillId="0" borderId="22" xfId="0" applyNumberFormat="1" applyFont="1" applyBorder="1" applyAlignment="1">
      <alignment vertical="center" wrapText="1"/>
    </xf>
    <xf numFmtId="0" fontId="97" fillId="0" borderId="22" xfId="0" applyFont="1" applyBorder="1" applyAlignment="1">
      <alignment vertical="center" wrapText="1"/>
    </xf>
    <xf numFmtId="0" fontId="96" fillId="0" borderId="19" xfId="0" applyFont="1" applyBorder="1" applyAlignment="1">
      <alignment vertical="center" wrapText="1"/>
    </xf>
    <xf numFmtId="0" fontId="74" fillId="0" borderId="0" xfId="0" applyFont="1"/>
    <xf numFmtId="0" fontId="58" fillId="0" borderId="9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49" fillId="0" borderId="3" xfId="0" applyFont="1" applyBorder="1" applyAlignment="1">
      <alignment vertical="top" wrapText="1"/>
    </xf>
    <xf numFmtId="0" fontId="80" fillId="0" borderId="4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46" fillId="0" borderId="12" xfId="0" applyFont="1" applyBorder="1" applyAlignment="1">
      <alignment vertical="top" wrapText="1"/>
    </xf>
    <xf numFmtId="0" fontId="82" fillId="0" borderId="4" xfId="0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46" fillId="0" borderId="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46" fillId="0" borderId="19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46" fillId="0" borderId="3" xfId="0" applyFont="1" applyBorder="1" applyAlignment="1">
      <alignment vertical="top" wrapText="1"/>
    </xf>
    <xf numFmtId="0" fontId="11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8" fillId="0" borderId="5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8" fillId="0" borderId="12" xfId="0" applyFont="1" applyBorder="1" applyAlignment="1">
      <alignment wrapText="1"/>
    </xf>
    <xf numFmtId="0" fontId="8" fillId="0" borderId="13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83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33" fillId="0" borderId="4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79" fillId="0" borderId="5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27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31" fillId="0" borderId="9" xfId="0" applyFont="1" applyBorder="1" applyAlignment="1">
      <alignment vertical="top" wrapText="1"/>
    </xf>
    <xf numFmtId="0" fontId="35" fillId="0" borderId="4" xfId="0" applyFont="1" applyBorder="1" applyAlignment="1">
      <alignment horizontal="left" wrapText="1"/>
    </xf>
    <xf numFmtId="0" fontId="81" fillId="0" borderId="5" xfId="0" applyFont="1" applyBorder="1" applyAlignment="1">
      <alignment vertical="top" wrapText="1"/>
    </xf>
    <xf numFmtId="0" fontId="26" fillId="0" borderId="9" xfId="0" applyFont="1" applyBorder="1" applyAlignment="1">
      <alignment vertical="top" wrapText="1"/>
    </xf>
    <xf numFmtId="0" fontId="26" fillId="0" borderId="4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83" fillId="0" borderId="5" xfId="0" applyFont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6" fillId="0" borderId="9" xfId="0" applyFont="1" applyBorder="1" applyAlignment="1">
      <alignment wrapText="1"/>
    </xf>
    <xf numFmtId="0" fontId="82" fillId="0" borderId="5" xfId="0" applyFont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47" fillId="0" borderId="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80" fillId="0" borderId="13" xfId="0" applyFont="1" applyBorder="1" applyAlignment="1">
      <alignment vertical="top" wrapText="1"/>
    </xf>
    <xf numFmtId="0" fontId="47" fillId="0" borderId="3" xfId="0" applyFont="1" applyBorder="1" applyAlignment="1">
      <alignment vertical="top" wrapText="1"/>
    </xf>
    <xf numFmtId="0" fontId="47" fillId="0" borderId="0" xfId="0" applyFont="1" applyAlignment="1">
      <alignment wrapText="1"/>
    </xf>
    <xf numFmtId="0" fontId="83" fillId="0" borderId="1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47" fillId="0" borderId="9" xfId="0" applyFont="1" applyBorder="1" applyAlignment="1">
      <alignment vertical="top" wrapText="1"/>
    </xf>
    <xf numFmtId="0" fontId="83" fillId="0" borderId="13" xfId="0" applyFont="1" applyBorder="1" applyAlignment="1">
      <alignment vertical="top" wrapText="1"/>
    </xf>
    <xf numFmtId="0" fontId="7" fillId="0" borderId="14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8" fillId="0" borderId="23" xfId="0" applyFont="1" applyBorder="1" applyAlignment="1">
      <alignment wrapText="1"/>
    </xf>
    <xf numFmtId="0" fontId="19" fillId="0" borderId="12" xfId="0" applyFont="1" applyBorder="1" applyAlignment="1">
      <alignment vertical="top" wrapText="1"/>
    </xf>
    <xf numFmtId="0" fontId="78" fillId="0" borderId="5" xfId="0" applyFont="1" applyBorder="1" applyAlignment="1">
      <alignment vertical="top" wrapText="1"/>
    </xf>
    <xf numFmtId="0" fontId="26" fillId="0" borderId="12" xfId="0" applyFont="1" applyBorder="1" applyAlignment="1">
      <alignment vertical="top" wrapText="1"/>
    </xf>
    <xf numFmtId="0" fontId="90" fillId="0" borderId="5" xfId="0" applyFont="1" applyBorder="1" applyAlignment="1">
      <alignment vertical="top" wrapText="1"/>
    </xf>
    <xf numFmtId="0" fontId="34" fillId="0" borderId="9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60" fillId="0" borderId="3" xfId="0" applyFont="1" applyBorder="1" applyAlignment="1">
      <alignment vertical="top" wrapText="1"/>
    </xf>
    <xf numFmtId="0" fontId="53" fillId="0" borderId="1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47" fillId="0" borderId="4" xfId="0" applyFont="1" applyBorder="1" applyAlignment="1">
      <alignment wrapText="1"/>
    </xf>
    <xf numFmtId="0" fontId="35" fillId="0" borderId="4" xfId="0" applyFont="1" applyBorder="1" applyAlignment="1">
      <alignment vertical="top" wrapText="1"/>
    </xf>
    <xf numFmtId="0" fontId="46" fillId="0" borderId="20" xfId="0" applyFont="1" applyBorder="1" applyAlignment="1">
      <alignment vertical="top" wrapText="1"/>
    </xf>
    <xf numFmtId="0" fontId="78" fillId="0" borderId="4" xfId="0" applyFont="1" applyBorder="1" applyAlignment="1">
      <alignment vertical="top" wrapText="1"/>
    </xf>
    <xf numFmtId="0" fontId="47" fillId="0" borderId="4" xfId="0" applyFont="1" applyBorder="1" applyAlignment="1">
      <alignment vertical="top" wrapText="1"/>
    </xf>
    <xf numFmtId="0" fontId="91" fillId="0" borderId="4" xfId="0" applyFont="1" applyBorder="1" applyAlignment="1">
      <alignment vertical="top" wrapText="1"/>
    </xf>
    <xf numFmtId="0" fontId="47" fillId="0" borderId="2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9" fillId="0" borderId="4" xfId="0" quotePrefix="1" applyFont="1" applyBorder="1" applyAlignment="1">
      <alignment wrapText="1"/>
    </xf>
    <xf numFmtId="0" fontId="89" fillId="0" borderId="4" xfId="0" applyFont="1" applyBorder="1"/>
    <xf numFmtId="0" fontId="6" fillId="0" borderId="20" xfId="0" applyFont="1" applyBorder="1" applyAlignment="1">
      <alignment vertical="top" wrapText="1"/>
    </xf>
    <xf numFmtId="0" fontId="83" fillId="0" borderId="23" xfId="0" applyFont="1" applyBorder="1" applyAlignment="1">
      <alignment vertical="top" wrapText="1"/>
    </xf>
    <xf numFmtId="0" fontId="29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61" fillId="0" borderId="4" xfId="0" applyFont="1" applyBorder="1" applyAlignment="1">
      <alignment vertical="top" wrapText="1"/>
    </xf>
    <xf numFmtId="0" fontId="49" fillId="0" borderId="19" xfId="0" applyFont="1" applyBorder="1" applyAlignment="1">
      <alignment vertical="top" wrapText="1"/>
    </xf>
    <xf numFmtId="0" fontId="19" fillId="0" borderId="12" xfId="0" applyFont="1" applyBorder="1" applyAlignment="1">
      <alignment wrapText="1"/>
    </xf>
    <xf numFmtId="0" fontId="46" fillId="0" borderId="21" xfId="0" applyFont="1" applyBorder="1" applyAlignment="1">
      <alignment vertical="top" wrapText="1"/>
    </xf>
    <xf numFmtId="0" fontId="80" fillId="0" borderId="12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46" fillId="0" borderId="4" xfId="0" applyFont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67" fillId="0" borderId="4" xfId="0" applyFont="1" applyBorder="1" applyAlignment="1">
      <alignment vertical="top" wrapText="1"/>
    </xf>
    <xf numFmtId="0" fontId="22" fillId="0" borderId="9" xfId="0" applyFont="1" applyBorder="1" applyAlignment="1">
      <alignment vertical="top" wrapText="1"/>
    </xf>
    <xf numFmtId="0" fontId="64" fillId="0" borderId="12" xfId="0" applyFont="1" applyBorder="1" applyAlignment="1">
      <alignment vertical="top" wrapText="1"/>
    </xf>
    <xf numFmtId="0" fontId="63" fillId="0" borderId="4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01" fillId="0" borderId="24" xfId="0" applyFont="1" applyBorder="1" applyAlignment="1">
      <alignment wrapText="1"/>
    </xf>
    <xf numFmtId="0" fontId="13" fillId="0" borderId="4" xfId="0" applyFont="1" applyBorder="1" applyAlignment="1">
      <alignment vertical="top" wrapText="1"/>
    </xf>
    <xf numFmtId="0" fontId="66" fillId="0" borderId="19" xfId="0" applyFont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101" fillId="0" borderId="0" xfId="0" applyFont="1" applyAlignment="1">
      <alignment wrapText="1"/>
    </xf>
    <xf numFmtId="0" fontId="35" fillId="0" borderId="9" xfId="0" applyFont="1" applyBorder="1" applyAlignment="1">
      <alignment vertical="top" wrapText="1"/>
    </xf>
    <xf numFmtId="0" fontId="63" fillId="0" borderId="12" xfId="0" applyFont="1" applyBorder="1" applyAlignment="1">
      <alignment vertical="top" wrapText="1"/>
    </xf>
    <xf numFmtId="0" fontId="81" fillId="0" borderId="4" xfId="0" applyFont="1" applyBorder="1" applyAlignment="1">
      <alignment vertical="top" wrapText="1"/>
    </xf>
    <xf numFmtId="0" fontId="33" fillId="0" borderId="4" xfId="0" applyFont="1" applyBorder="1" applyAlignment="1">
      <alignment vertical="top" wrapText="1"/>
    </xf>
    <xf numFmtId="0" fontId="94" fillId="0" borderId="4" xfId="0" applyFont="1" applyBorder="1" applyAlignment="1">
      <alignment wrapText="1"/>
    </xf>
    <xf numFmtId="0" fontId="100" fillId="0" borderId="0" xfId="0" applyFont="1" applyAlignment="1">
      <alignment wrapText="1"/>
    </xf>
    <xf numFmtId="0" fontId="70" fillId="0" borderId="1" xfId="0" applyFont="1" applyBorder="1" applyAlignment="1">
      <alignment horizontal="left" wrapText="1"/>
    </xf>
    <xf numFmtId="0" fontId="18" fillId="0" borderId="4" xfId="0" applyFont="1" applyBorder="1" applyAlignment="1">
      <alignment vertical="top" wrapText="1"/>
    </xf>
    <xf numFmtId="0" fontId="71" fillId="0" borderId="5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49" fillId="0" borderId="4" xfId="0" applyFont="1" applyBorder="1" applyAlignment="1">
      <alignment vertical="top" wrapText="1"/>
    </xf>
    <xf numFmtId="0" fontId="13" fillId="0" borderId="18" xfId="0" applyFont="1" applyBorder="1" applyAlignment="1">
      <alignment wrapText="1"/>
    </xf>
    <xf numFmtId="0" fontId="80" fillId="0" borderId="5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63" fillId="0" borderId="3" xfId="0" applyFont="1" applyBorder="1" applyAlignment="1">
      <alignment vertical="top" wrapText="1"/>
    </xf>
    <xf numFmtId="0" fontId="84" fillId="0" borderId="4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68" fillId="0" borderId="0" xfId="0" applyFont="1" applyAlignment="1">
      <alignment wrapText="1"/>
    </xf>
    <xf numFmtId="0" fontId="81" fillId="0" borderId="3" xfId="0" applyFont="1" applyBorder="1" applyAlignment="1">
      <alignment vertical="top" wrapText="1"/>
    </xf>
    <xf numFmtId="0" fontId="37" fillId="0" borderId="0" xfId="0" applyFont="1" applyAlignment="1">
      <alignment horizontal="left" wrapText="1"/>
    </xf>
    <xf numFmtId="0" fontId="50" fillId="0" borderId="4" xfId="0" applyFont="1" applyBorder="1" applyAlignment="1">
      <alignment wrapText="1"/>
    </xf>
    <xf numFmtId="0" fontId="8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0" fontId="86" fillId="0" borderId="4" xfId="0" applyFon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51" fillId="0" borderId="4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86" fillId="0" borderId="5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31" fillId="0" borderId="14" xfId="0" applyFont="1" applyBorder="1" applyAlignment="1">
      <alignment wrapText="1"/>
    </xf>
    <xf numFmtId="0" fontId="92" fillId="0" borderId="23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12" fillId="0" borderId="19" xfId="0" applyFont="1" applyBorder="1" applyAlignment="1">
      <alignment vertical="top" wrapText="1"/>
    </xf>
    <xf numFmtId="0" fontId="86" fillId="0" borderId="13" xfId="0" applyFont="1" applyBorder="1" applyAlignment="1">
      <alignment vertical="top" wrapText="1"/>
    </xf>
    <xf numFmtId="0" fontId="40" fillId="0" borderId="1" xfId="0" applyFont="1" applyBorder="1"/>
    <xf numFmtId="0" fontId="40" fillId="0" borderId="3" xfId="0" applyFont="1" applyBorder="1"/>
    <xf numFmtId="0" fontId="99" fillId="0" borderId="4" xfId="0" applyFont="1" applyBorder="1"/>
    <xf numFmtId="0" fontId="13" fillId="0" borderId="9" xfId="0" applyFont="1" applyBorder="1" applyAlignment="1">
      <alignment vertical="top" wrapText="1"/>
    </xf>
    <xf numFmtId="0" fontId="49" fillId="0" borderId="12" xfId="0" applyFont="1" applyBorder="1" applyAlignment="1">
      <alignment vertical="top" wrapText="1"/>
    </xf>
    <xf numFmtId="0" fontId="85" fillId="0" borderId="5" xfId="0" applyFont="1" applyBorder="1" applyAlignment="1">
      <alignment vertical="top" wrapText="1"/>
    </xf>
    <xf numFmtId="0" fontId="87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77" fillId="0" borderId="5" xfId="0" applyFont="1" applyBorder="1" applyAlignment="1">
      <alignment vertical="top" wrapText="1"/>
    </xf>
    <xf numFmtId="0" fontId="77" fillId="0" borderId="4" xfId="0" applyFont="1" applyBorder="1" applyAlignment="1">
      <alignment vertical="top" wrapText="1"/>
    </xf>
    <xf numFmtId="0" fontId="52" fillId="0" borderId="4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0" fontId="52" fillId="0" borderId="3" xfId="0" applyFont="1" applyBorder="1" applyAlignment="1">
      <alignment vertical="top" wrapText="1"/>
    </xf>
    <xf numFmtId="0" fontId="88" fillId="0" borderId="4" xfId="0" applyFont="1" applyBorder="1" applyAlignment="1">
      <alignment vertical="top" wrapText="1"/>
    </xf>
    <xf numFmtId="0" fontId="80" fillId="0" borderId="0" xfId="0" applyFont="1" applyAlignment="1">
      <alignment vertical="top" wrapText="1"/>
    </xf>
    <xf numFmtId="0" fontId="83" fillId="0" borderId="0" xfId="0" applyFont="1" applyAlignment="1">
      <alignment vertical="top" wrapText="1"/>
    </xf>
    <xf numFmtId="0" fontId="89" fillId="0" borderId="0" xfId="0" applyFont="1"/>
    <xf numFmtId="165" fontId="76" fillId="0" borderId="7" xfId="0" applyNumberFormat="1" applyFont="1" applyBorder="1" applyAlignment="1">
      <alignment vertical="center" wrapText="1"/>
    </xf>
    <xf numFmtId="165" fontId="36" fillId="0" borderId="7" xfId="0" applyNumberFormat="1" applyFont="1" applyBorder="1" applyAlignment="1">
      <alignment vertical="center" wrapText="1"/>
    </xf>
    <xf numFmtId="165" fontId="93" fillId="0" borderId="7" xfId="0" applyNumberFormat="1" applyFont="1" applyBorder="1" applyAlignment="1">
      <alignment vertical="center" wrapText="1"/>
    </xf>
    <xf numFmtId="165" fontId="36" fillId="0" borderId="3" xfId="0" applyNumberFormat="1" applyFont="1" applyBorder="1" applyAlignment="1">
      <alignment vertical="center" wrapText="1"/>
    </xf>
    <xf numFmtId="164" fontId="96" fillId="0" borderId="19" xfId="0" applyNumberFormat="1" applyFont="1" applyBorder="1" applyAlignment="1">
      <alignment vertical="center" wrapText="1"/>
    </xf>
    <xf numFmtId="164" fontId="95" fillId="0" borderId="13" xfId="0" applyNumberFormat="1" applyFont="1" applyBorder="1" applyAlignment="1">
      <alignment wrapText="1"/>
    </xf>
    <xf numFmtId="164" fontId="96" fillId="0" borderId="13" xfId="0" applyNumberFormat="1" applyFont="1" applyBorder="1" applyAlignment="1">
      <alignment wrapText="1"/>
    </xf>
    <xf numFmtId="165" fontId="103" fillId="2" borderId="7" xfId="0" applyNumberFormat="1" applyFont="1" applyFill="1" applyBorder="1" applyAlignment="1">
      <alignment horizontal="center" vertical="top" wrapText="1"/>
    </xf>
    <xf numFmtId="165" fontId="36" fillId="0" borderId="7" xfId="0" applyNumberFormat="1" applyFont="1" applyBorder="1" applyAlignment="1">
      <alignment vertical="top" wrapText="1"/>
    </xf>
    <xf numFmtId="165" fontId="76" fillId="0" borderId="7" xfId="0" applyNumberFormat="1" applyFont="1" applyBorder="1" applyAlignment="1">
      <alignment vertical="top" wrapText="1"/>
    </xf>
    <xf numFmtId="165" fontId="36" fillId="0" borderId="3" xfId="0" applyNumberFormat="1" applyFont="1" applyBorder="1" applyAlignment="1">
      <alignment vertical="top" wrapText="1"/>
    </xf>
    <xf numFmtId="165" fontId="93" fillId="0" borderId="7" xfId="0" applyNumberFormat="1" applyFont="1" applyBorder="1" applyAlignment="1">
      <alignment vertical="top" wrapText="1"/>
    </xf>
    <xf numFmtId="165" fontId="93" fillId="0" borderId="3" xfId="0" applyNumberFormat="1" applyFont="1" applyBorder="1" applyAlignment="1">
      <alignment vertical="top" wrapText="1"/>
    </xf>
    <xf numFmtId="165" fontId="36" fillId="0" borderId="4" xfId="0" applyNumberFormat="1" applyFont="1" applyBorder="1" applyAlignment="1">
      <alignment vertical="top" wrapText="1"/>
    </xf>
    <xf numFmtId="165" fontId="76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 wrapText="1"/>
    </xf>
    <xf numFmtId="165" fontId="36" fillId="0" borderId="0" xfId="0" applyNumberFormat="1" applyFont="1" applyAlignment="1">
      <alignment vertical="top" wrapText="1"/>
    </xf>
    <xf numFmtId="165" fontId="74" fillId="0" borderId="0" xfId="0" applyNumberFormat="1" applyFont="1"/>
    <xf numFmtId="0" fontId="101" fillId="0" borderId="18" xfId="0" applyFont="1" applyBorder="1" applyAlignment="1">
      <alignment wrapText="1"/>
    </xf>
    <xf numFmtId="0" fontId="82" fillId="0" borderId="18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5" fontId="102" fillId="2" borderId="1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724025" cy="619125"/>
    <xdr:pic>
      <xdr:nvPicPr>
        <xdr:cNvPr id="2" name="image1.jpg">
          <a:extLst>
            <a:ext uri="{FF2B5EF4-FFF2-40B4-BE49-F238E27FC236}">
              <a16:creationId xmlns:a16="http://schemas.microsoft.com/office/drawing/2014/main" id="{0B32A730-4662-4755-BCFF-D151D7C5E3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724025" cy="619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F7193-4742-4D39-871C-8B7853EAF2DE}">
  <dimension ref="A1:AE170"/>
  <sheetViews>
    <sheetView tabSelected="1" topLeftCell="D154" workbookViewId="0">
      <selection activeCell="E163" sqref="E163"/>
    </sheetView>
  </sheetViews>
  <sheetFormatPr defaultColWidth="9.109375" defaultRowHeight="15" customHeight="1"/>
  <cols>
    <col min="1" max="3" width="0" hidden="1" customWidth="1"/>
    <col min="4" max="4" width="36.5546875" customWidth="1"/>
    <col min="5" max="5" width="27.109375" customWidth="1"/>
    <col min="6" max="9" width="9.109375" customWidth="1"/>
    <col min="10" max="11" width="10.6640625" customWidth="1"/>
    <col min="12" max="12" width="13.21875" customWidth="1"/>
    <col min="13" max="13" width="10.33203125" style="379" customWidth="1"/>
    <col min="14" max="15" width="9.109375" customWidth="1"/>
    <col min="16" max="16" width="12.5546875" style="215" hidden="1" customWidth="1"/>
    <col min="17" max="17" width="11.6640625" style="215" hidden="1" customWidth="1"/>
    <col min="18" max="18" width="13.33203125" style="215" hidden="1" customWidth="1"/>
    <col min="19" max="19" width="13" style="215" hidden="1" customWidth="1"/>
    <col min="20" max="20" width="19.21875" style="215" customWidth="1"/>
    <col min="21" max="21" width="16.109375" style="215" customWidth="1"/>
    <col min="22" max="22" width="9.109375" style="215" customWidth="1"/>
    <col min="23" max="23" width="13.109375" style="215" customWidth="1"/>
    <col min="24" max="31" width="9.109375" customWidth="1"/>
  </cols>
  <sheetData>
    <row r="1" spans="1:31" ht="53.25" customHeight="1" thickBot="1">
      <c r="A1" s="400"/>
      <c r="B1" s="401"/>
      <c r="C1" s="401"/>
      <c r="D1" s="401"/>
      <c r="E1" s="402"/>
      <c r="F1" s="403" t="s">
        <v>0</v>
      </c>
      <c r="G1" s="401"/>
      <c r="H1" s="401"/>
      <c r="I1" s="402"/>
      <c r="J1" s="404" t="s">
        <v>1</v>
      </c>
      <c r="K1" s="401"/>
      <c r="L1" s="401"/>
      <c r="M1" s="402"/>
      <c r="N1" s="1"/>
      <c r="O1" s="2"/>
      <c r="P1" s="405" t="s">
        <v>2</v>
      </c>
      <c r="Q1" s="401"/>
      <c r="R1" s="401"/>
      <c r="S1" s="401"/>
      <c r="T1" s="401"/>
      <c r="U1" s="401"/>
      <c r="V1" s="401"/>
      <c r="W1" s="402"/>
      <c r="X1" s="406" t="s">
        <v>3</v>
      </c>
      <c r="Y1" s="401"/>
      <c r="Z1" s="401"/>
      <c r="AA1" s="401"/>
      <c r="AB1" s="401"/>
      <c r="AC1" s="401"/>
      <c r="AD1" s="401"/>
      <c r="AE1" s="402"/>
    </row>
    <row r="2" spans="1:31" ht="36.6" thickBot="1">
      <c r="A2" s="3" t="s">
        <v>4</v>
      </c>
      <c r="B2" s="3" t="s">
        <v>5</v>
      </c>
      <c r="C2" s="3" t="s">
        <v>6</v>
      </c>
      <c r="D2" s="4" t="s">
        <v>7</v>
      </c>
      <c r="E2" s="5" t="s">
        <v>8</v>
      </c>
      <c r="F2" s="6">
        <v>2021</v>
      </c>
      <c r="G2" s="6">
        <v>2022</v>
      </c>
      <c r="H2" s="6">
        <v>2023</v>
      </c>
      <c r="I2" s="6">
        <v>2024</v>
      </c>
      <c r="J2" s="57">
        <v>2021</v>
      </c>
      <c r="K2" s="57">
        <v>2022</v>
      </c>
      <c r="L2" s="57" t="s">
        <v>642</v>
      </c>
      <c r="M2" s="57">
        <v>2024</v>
      </c>
      <c r="N2" s="6" t="s">
        <v>9</v>
      </c>
      <c r="O2" s="6" t="s">
        <v>10</v>
      </c>
      <c r="P2" s="387" t="s">
        <v>11</v>
      </c>
      <c r="Q2" s="387" t="s">
        <v>12</v>
      </c>
      <c r="R2" s="387" t="s">
        <v>13</v>
      </c>
      <c r="S2" s="387" t="s">
        <v>14</v>
      </c>
      <c r="T2" s="387" t="s">
        <v>15</v>
      </c>
      <c r="U2" s="387" t="s">
        <v>16</v>
      </c>
      <c r="V2" s="387" t="s">
        <v>17</v>
      </c>
      <c r="W2" s="387" t="s">
        <v>18</v>
      </c>
      <c r="X2" s="7" t="s">
        <v>11</v>
      </c>
      <c r="Y2" s="8" t="s">
        <v>12</v>
      </c>
      <c r="Z2" s="7" t="s">
        <v>13</v>
      </c>
      <c r="AA2" s="8" t="s">
        <v>14</v>
      </c>
      <c r="AB2" s="7" t="s">
        <v>15</v>
      </c>
      <c r="AC2" s="8" t="s">
        <v>16</v>
      </c>
      <c r="AD2" s="7" t="s">
        <v>17</v>
      </c>
      <c r="AE2" s="8" t="s">
        <v>18</v>
      </c>
    </row>
    <row r="3" spans="1:31" ht="29.4" thickBot="1">
      <c r="A3" s="9" t="s">
        <v>19</v>
      </c>
      <c r="B3" s="10"/>
      <c r="C3" s="10"/>
      <c r="D3" s="9" t="s">
        <v>20</v>
      </c>
      <c r="E3" s="11" t="s">
        <v>21</v>
      </c>
      <c r="F3" s="12" t="s">
        <v>22</v>
      </c>
      <c r="G3" s="12" t="s">
        <v>22</v>
      </c>
      <c r="H3" s="12" t="s">
        <v>22</v>
      </c>
      <c r="I3" s="12" t="s">
        <v>22</v>
      </c>
      <c r="J3" s="218"/>
      <c r="K3" s="219"/>
      <c r="L3" s="220"/>
      <c r="M3" s="221"/>
      <c r="N3" s="13"/>
      <c r="O3" s="14" t="s">
        <v>23</v>
      </c>
      <c r="P3" s="388">
        <f t="shared" ref="P3:AE3" si="0">P4</f>
        <v>16000</v>
      </c>
      <c r="Q3" s="388">
        <f t="shared" si="0"/>
        <v>9000</v>
      </c>
      <c r="R3" s="388">
        <f t="shared" si="0"/>
        <v>18000</v>
      </c>
      <c r="S3" s="388">
        <f t="shared" si="0"/>
        <v>9000</v>
      </c>
      <c r="T3" s="380">
        <f t="shared" si="0"/>
        <v>16000</v>
      </c>
      <c r="U3" s="380">
        <f t="shared" si="0"/>
        <v>11000</v>
      </c>
      <c r="V3" s="209">
        <v>16000</v>
      </c>
      <c r="W3" s="209">
        <v>11000</v>
      </c>
      <c r="X3" s="16">
        <f t="shared" si="0"/>
        <v>0</v>
      </c>
      <c r="Y3" s="16">
        <f t="shared" si="0"/>
        <v>0</v>
      </c>
      <c r="Z3" s="16">
        <f t="shared" si="0"/>
        <v>0</v>
      </c>
      <c r="AA3" s="16">
        <f t="shared" si="0"/>
        <v>0</v>
      </c>
      <c r="AB3" s="16">
        <f t="shared" si="0"/>
        <v>0</v>
      </c>
      <c r="AC3" s="16">
        <f t="shared" si="0"/>
        <v>0</v>
      </c>
      <c r="AD3" s="16">
        <f t="shared" si="0"/>
        <v>0</v>
      </c>
      <c r="AE3" s="16">
        <f t="shared" si="0"/>
        <v>0</v>
      </c>
    </row>
    <row r="4" spans="1:31" ht="29.4" thickBot="1">
      <c r="A4" s="17"/>
      <c r="B4" s="18" t="s">
        <v>24</v>
      </c>
      <c r="C4" s="19"/>
      <c r="D4" s="20" t="s">
        <v>25</v>
      </c>
      <c r="E4" s="11"/>
      <c r="F4" s="12"/>
      <c r="G4" s="12"/>
      <c r="H4" s="12"/>
      <c r="I4" s="12"/>
      <c r="J4" s="222"/>
      <c r="K4" s="219"/>
      <c r="L4" s="220"/>
      <c r="M4" s="221"/>
      <c r="N4" s="21"/>
      <c r="O4" s="22" t="s">
        <v>26</v>
      </c>
      <c r="P4" s="388">
        <f t="shared" ref="P4:AE4" si="1">SUM(P5:P10)</f>
        <v>16000</v>
      </c>
      <c r="Q4" s="388">
        <f t="shared" si="1"/>
        <v>9000</v>
      </c>
      <c r="R4" s="388">
        <f t="shared" si="1"/>
        <v>18000</v>
      </c>
      <c r="S4" s="388">
        <f t="shared" si="1"/>
        <v>9000</v>
      </c>
      <c r="T4" s="381">
        <f>SUM(T5:T10)</f>
        <v>16000</v>
      </c>
      <c r="U4" s="381">
        <f t="shared" si="1"/>
        <v>11000</v>
      </c>
      <c r="V4" s="210">
        <v>16000</v>
      </c>
      <c r="W4" s="210">
        <v>11000</v>
      </c>
      <c r="X4" s="23">
        <f t="shared" si="1"/>
        <v>0</v>
      </c>
      <c r="Y4" s="23">
        <f t="shared" si="1"/>
        <v>0</v>
      </c>
      <c r="Z4" s="23">
        <f t="shared" si="1"/>
        <v>0</v>
      </c>
      <c r="AA4" s="23">
        <f t="shared" si="1"/>
        <v>0</v>
      </c>
      <c r="AB4" s="23">
        <f t="shared" si="1"/>
        <v>0</v>
      </c>
      <c r="AC4" s="23">
        <f t="shared" si="1"/>
        <v>0</v>
      </c>
      <c r="AD4" s="23">
        <f t="shared" si="1"/>
        <v>0</v>
      </c>
      <c r="AE4" s="23">
        <f t="shared" si="1"/>
        <v>0</v>
      </c>
    </row>
    <row r="5" spans="1:31" ht="175.5" customHeight="1" thickBot="1">
      <c r="A5" s="17"/>
      <c r="B5" s="24"/>
      <c r="C5" s="25" t="s">
        <v>27</v>
      </c>
      <c r="D5" s="153" t="s">
        <v>28</v>
      </c>
      <c r="E5" s="154" t="s">
        <v>29</v>
      </c>
      <c r="F5" s="155" t="s">
        <v>30</v>
      </c>
      <c r="G5" s="155" t="s">
        <v>31</v>
      </c>
      <c r="H5" s="155" t="s">
        <v>31</v>
      </c>
      <c r="I5" s="156" t="s">
        <v>31</v>
      </c>
      <c r="J5" s="223"/>
      <c r="K5" s="224"/>
      <c r="L5" s="225"/>
      <c r="M5" s="262"/>
      <c r="N5" s="13" t="s">
        <v>32</v>
      </c>
      <c r="O5" s="27" t="s">
        <v>33</v>
      </c>
      <c r="P5" s="388">
        <v>8000</v>
      </c>
      <c r="Q5" s="388">
        <v>7000</v>
      </c>
      <c r="R5" s="388">
        <v>8000</v>
      </c>
      <c r="S5" s="388">
        <v>7000</v>
      </c>
      <c r="T5" s="381">
        <v>9000</v>
      </c>
      <c r="U5" s="381">
        <v>8500</v>
      </c>
      <c r="V5" s="210">
        <v>9000</v>
      </c>
      <c r="W5" s="210">
        <v>8500</v>
      </c>
      <c r="X5" s="23"/>
      <c r="Y5" s="15"/>
      <c r="Z5" s="23"/>
      <c r="AA5" s="15"/>
      <c r="AB5" s="23"/>
      <c r="AC5" s="15"/>
      <c r="AD5" s="23"/>
      <c r="AE5" s="15"/>
    </row>
    <row r="6" spans="1:31" ht="304.5" customHeight="1" thickBot="1">
      <c r="A6" s="28"/>
      <c r="B6" s="29"/>
      <c r="C6" s="30" t="s">
        <v>34</v>
      </c>
      <c r="D6" s="153" t="s">
        <v>35</v>
      </c>
      <c r="E6" s="154" t="s">
        <v>36</v>
      </c>
      <c r="F6" s="157" t="s">
        <v>22</v>
      </c>
      <c r="G6" s="157" t="s">
        <v>22</v>
      </c>
      <c r="H6" s="158" t="s">
        <v>22</v>
      </c>
      <c r="I6" s="157" t="s">
        <v>22</v>
      </c>
      <c r="J6" s="227"/>
      <c r="K6" s="228"/>
      <c r="L6" s="229"/>
      <c r="M6" s="399"/>
      <c r="N6" s="180" t="s">
        <v>32</v>
      </c>
      <c r="O6" s="27" t="s">
        <v>37</v>
      </c>
      <c r="P6" s="388">
        <v>3000</v>
      </c>
      <c r="Q6" s="388">
        <v>2000</v>
      </c>
      <c r="R6" s="388">
        <v>3000</v>
      </c>
      <c r="S6" s="388">
        <v>2000</v>
      </c>
      <c r="T6" s="381">
        <v>5500</v>
      </c>
      <c r="U6" s="381">
        <v>2500</v>
      </c>
      <c r="V6" s="210">
        <v>5500</v>
      </c>
      <c r="W6" s="210">
        <v>2500</v>
      </c>
      <c r="X6" s="23"/>
      <c r="Y6" s="15"/>
      <c r="Z6" s="23"/>
      <c r="AA6" s="15"/>
      <c r="AB6" s="23"/>
      <c r="AC6" s="15"/>
      <c r="AD6" s="23"/>
      <c r="AE6" s="15"/>
    </row>
    <row r="7" spans="1:31" ht="126" customHeight="1" thickBot="1">
      <c r="A7" s="28"/>
      <c r="B7" s="31"/>
      <c r="C7" s="30" t="s">
        <v>38</v>
      </c>
      <c r="D7" s="153" t="s">
        <v>39</v>
      </c>
      <c r="E7" s="154" t="s">
        <v>40</v>
      </c>
      <c r="F7" s="157"/>
      <c r="G7" s="157" t="s">
        <v>41</v>
      </c>
      <c r="H7" s="157" t="s">
        <v>41</v>
      </c>
      <c r="I7" s="176" t="s">
        <v>41</v>
      </c>
      <c r="J7" s="230"/>
      <c r="K7" s="33"/>
      <c r="L7" s="231"/>
      <c r="M7" s="267"/>
      <c r="N7" s="13" t="s">
        <v>42</v>
      </c>
      <c r="O7" s="27" t="s">
        <v>43</v>
      </c>
      <c r="P7" s="388"/>
      <c r="Q7" s="388"/>
      <c r="R7" s="389">
        <v>500</v>
      </c>
      <c r="S7" s="388"/>
      <c r="T7" s="381">
        <v>0</v>
      </c>
      <c r="U7" s="381"/>
      <c r="V7" s="210">
        <v>0</v>
      </c>
      <c r="W7" s="211" t="s">
        <v>44</v>
      </c>
      <c r="X7" s="23"/>
      <c r="Y7" s="15"/>
      <c r="Z7" s="23"/>
      <c r="AA7" s="15"/>
      <c r="AB7" s="23"/>
      <c r="AC7" s="15"/>
      <c r="AD7" s="23"/>
      <c r="AE7" s="15"/>
    </row>
    <row r="8" spans="1:31" ht="133.5" customHeight="1" thickBot="1">
      <c r="A8" s="34"/>
      <c r="B8" s="35"/>
      <c r="C8" s="30" t="s">
        <v>45</v>
      </c>
      <c r="D8" s="153" t="s">
        <v>46</v>
      </c>
      <c r="E8" s="154" t="s">
        <v>47</v>
      </c>
      <c r="F8" s="157" t="s">
        <v>22</v>
      </c>
      <c r="G8" s="157" t="s">
        <v>22</v>
      </c>
      <c r="H8" s="151" t="s">
        <v>22</v>
      </c>
      <c r="I8" s="68" t="s">
        <v>22</v>
      </c>
      <c r="J8" s="232"/>
      <c r="K8" s="33"/>
      <c r="L8" s="233"/>
      <c r="M8" s="221"/>
      <c r="N8" s="13" t="s">
        <v>48</v>
      </c>
      <c r="O8" s="27" t="s">
        <v>49</v>
      </c>
      <c r="P8" s="388">
        <v>500</v>
      </c>
      <c r="Q8" s="388"/>
      <c r="R8" s="389">
        <v>1000</v>
      </c>
      <c r="S8" s="388"/>
      <c r="T8" s="381">
        <v>0</v>
      </c>
      <c r="U8" s="381"/>
      <c r="V8" s="210">
        <v>0</v>
      </c>
      <c r="W8" s="211" t="s">
        <v>44</v>
      </c>
      <c r="X8" s="36"/>
      <c r="Y8" s="37"/>
      <c r="Z8" s="36"/>
      <c r="AA8" s="37"/>
      <c r="AB8" s="36"/>
      <c r="AC8" s="37"/>
      <c r="AD8" s="36"/>
      <c r="AE8" s="37"/>
    </row>
    <row r="9" spans="1:31" ht="224.25" customHeight="1" thickBot="1">
      <c r="A9" s="17"/>
      <c r="B9" s="31"/>
      <c r="C9" s="30" t="s">
        <v>50</v>
      </c>
      <c r="D9" s="153" t="s">
        <v>51</v>
      </c>
      <c r="E9" s="154" t="s">
        <v>52</v>
      </c>
      <c r="F9" s="159" t="s">
        <v>22</v>
      </c>
      <c r="G9" s="160" t="s">
        <v>22</v>
      </c>
      <c r="H9" s="160" t="s">
        <v>22</v>
      </c>
      <c r="I9" s="160" t="s">
        <v>22</v>
      </c>
      <c r="J9" s="234"/>
      <c r="K9" s="181"/>
      <c r="L9" s="235"/>
      <c r="M9" s="236"/>
      <c r="N9" s="13" t="s">
        <v>53</v>
      </c>
      <c r="O9" s="27" t="s">
        <v>54</v>
      </c>
      <c r="P9" s="388">
        <v>4000</v>
      </c>
      <c r="Q9" s="388"/>
      <c r="R9" s="388">
        <v>4500</v>
      </c>
      <c r="S9" s="388"/>
      <c r="T9" s="381">
        <v>1500</v>
      </c>
      <c r="U9" s="381"/>
      <c r="V9" s="210">
        <v>1500</v>
      </c>
      <c r="W9" s="211" t="s">
        <v>44</v>
      </c>
      <c r="X9" s="23"/>
      <c r="Y9" s="15"/>
      <c r="Z9" s="23"/>
      <c r="AA9" s="15"/>
      <c r="AB9" s="23"/>
      <c r="AC9" s="15"/>
      <c r="AD9" s="23"/>
      <c r="AE9" s="15"/>
    </row>
    <row r="10" spans="1:31" ht="58.2" thickBot="1">
      <c r="A10" s="17"/>
      <c r="B10" s="31"/>
      <c r="C10" s="25" t="s">
        <v>55</v>
      </c>
      <c r="D10" s="11" t="s">
        <v>56</v>
      </c>
      <c r="E10" s="38" t="s">
        <v>57</v>
      </c>
      <c r="F10" s="12" t="s">
        <v>22</v>
      </c>
      <c r="G10" s="60" t="s">
        <v>22</v>
      </c>
      <c r="H10" s="177" t="s">
        <v>22</v>
      </c>
      <c r="I10" s="68" t="s">
        <v>22</v>
      </c>
      <c r="J10" s="237"/>
      <c r="K10" s="238"/>
      <c r="L10" s="239"/>
      <c r="M10" s="240"/>
      <c r="N10" s="13" t="s">
        <v>42</v>
      </c>
      <c r="O10" s="27" t="s">
        <v>58</v>
      </c>
      <c r="P10" s="388">
        <v>500</v>
      </c>
      <c r="Q10" s="388"/>
      <c r="R10" s="388">
        <v>1000</v>
      </c>
      <c r="S10" s="388"/>
      <c r="T10" s="381">
        <v>0</v>
      </c>
      <c r="U10" s="381"/>
      <c r="V10" s="210">
        <v>0</v>
      </c>
      <c r="W10" s="211" t="s">
        <v>44</v>
      </c>
      <c r="X10" s="23"/>
      <c r="Y10" s="15"/>
      <c r="Z10" s="23"/>
      <c r="AA10" s="15"/>
      <c r="AB10" s="23"/>
      <c r="AC10" s="15"/>
      <c r="AD10" s="23"/>
      <c r="AE10" s="15"/>
    </row>
    <row r="11" spans="1:31" ht="29.4" thickBot="1">
      <c r="A11" s="9" t="s">
        <v>59</v>
      </c>
      <c r="B11" s="10"/>
      <c r="C11" s="10"/>
      <c r="D11" s="9" t="s">
        <v>60</v>
      </c>
      <c r="E11" s="11" t="s">
        <v>61</v>
      </c>
      <c r="F11" s="12" t="s">
        <v>22</v>
      </c>
      <c r="G11" s="12" t="s">
        <v>22</v>
      </c>
      <c r="H11" s="12" t="s">
        <v>22</v>
      </c>
      <c r="I11" s="178" t="s">
        <v>22</v>
      </c>
      <c r="J11" s="230"/>
      <c r="K11" s="241"/>
      <c r="L11" s="242"/>
      <c r="M11" s="243"/>
      <c r="N11" s="21"/>
      <c r="O11" s="14" t="s">
        <v>62</v>
      </c>
      <c r="P11" s="388">
        <f t="shared" ref="P11:AE11" si="2">P12+P19+P24+P29</f>
        <v>46200</v>
      </c>
      <c r="Q11" s="388">
        <f t="shared" si="2"/>
        <v>78000</v>
      </c>
      <c r="R11" s="388">
        <f t="shared" si="2"/>
        <v>128500</v>
      </c>
      <c r="S11" s="388">
        <f t="shared" si="2"/>
        <v>76000</v>
      </c>
      <c r="T11" s="380">
        <f>T12+T19+T24+T29</f>
        <v>71505</v>
      </c>
      <c r="U11" s="380">
        <f t="shared" si="2"/>
        <v>31250</v>
      </c>
      <c r="V11" s="212">
        <v>78475</v>
      </c>
      <c r="W11" s="212">
        <v>38250</v>
      </c>
      <c r="X11" s="23">
        <f t="shared" si="2"/>
        <v>0</v>
      </c>
      <c r="Y11" s="23">
        <f t="shared" si="2"/>
        <v>0</v>
      </c>
      <c r="Z11" s="23">
        <f t="shared" si="2"/>
        <v>0</v>
      </c>
      <c r="AA11" s="23">
        <f t="shared" si="2"/>
        <v>0</v>
      </c>
      <c r="AB11" s="23">
        <f t="shared" si="2"/>
        <v>0</v>
      </c>
      <c r="AC11" s="23">
        <f t="shared" si="2"/>
        <v>0</v>
      </c>
      <c r="AD11" s="23">
        <f t="shared" si="2"/>
        <v>0</v>
      </c>
      <c r="AE11" s="23">
        <f t="shared" si="2"/>
        <v>0</v>
      </c>
    </row>
    <row r="12" spans="1:31" ht="29.4" thickBot="1">
      <c r="A12" s="17"/>
      <c r="B12" s="20" t="s">
        <v>63</v>
      </c>
      <c r="C12" s="19"/>
      <c r="D12" s="20" t="s">
        <v>64</v>
      </c>
      <c r="E12" s="11"/>
      <c r="F12" s="12"/>
      <c r="G12" s="12"/>
      <c r="H12" s="12"/>
      <c r="I12" s="12"/>
      <c r="J12" s="218"/>
      <c r="K12" s="33"/>
      <c r="L12" s="244"/>
      <c r="M12" s="243"/>
      <c r="N12" s="21"/>
      <c r="O12" s="22" t="s">
        <v>65</v>
      </c>
      <c r="P12" s="388">
        <f t="shared" ref="P12:S12" si="3">SUM(P14:P18)</f>
        <v>9200</v>
      </c>
      <c r="Q12" s="388">
        <f t="shared" si="3"/>
        <v>0</v>
      </c>
      <c r="R12" s="388">
        <f t="shared" si="3"/>
        <v>9000</v>
      </c>
      <c r="S12" s="388">
        <f t="shared" si="3"/>
        <v>0</v>
      </c>
      <c r="T12" s="381">
        <f>SUM(T13:T18)</f>
        <v>0</v>
      </c>
      <c r="U12" s="381">
        <f t="shared" ref="U12" si="4">SUM(U13:U18)</f>
        <v>0</v>
      </c>
      <c r="V12" s="210">
        <v>0</v>
      </c>
      <c r="W12" s="210">
        <v>0</v>
      </c>
      <c r="X12" s="23">
        <f t="shared" ref="X12:AE12" si="5">SUM(X14:X18)</f>
        <v>0</v>
      </c>
      <c r="Y12" s="23">
        <f t="shared" si="5"/>
        <v>0</v>
      </c>
      <c r="Z12" s="23">
        <f t="shared" si="5"/>
        <v>0</v>
      </c>
      <c r="AA12" s="23">
        <f t="shared" si="5"/>
        <v>0</v>
      </c>
      <c r="AB12" s="23">
        <f t="shared" si="5"/>
        <v>0</v>
      </c>
      <c r="AC12" s="23">
        <f t="shared" si="5"/>
        <v>0</v>
      </c>
      <c r="AD12" s="23">
        <f t="shared" si="5"/>
        <v>0</v>
      </c>
      <c r="AE12" s="23">
        <f t="shared" si="5"/>
        <v>0</v>
      </c>
    </row>
    <row r="13" spans="1:31" ht="58.2" thickBot="1">
      <c r="A13" s="34"/>
      <c r="B13" s="35"/>
      <c r="C13" s="41" t="s">
        <v>66</v>
      </c>
      <c r="D13" s="75" t="s">
        <v>67</v>
      </c>
      <c r="E13" s="75" t="s">
        <v>68</v>
      </c>
      <c r="F13" s="157" t="s">
        <v>22</v>
      </c>
      <c r="G13" s="157" t="s">
        <v>22</v>
      </c>
      <c r="H13" s="151" t="s">
        <v>22</v>
      </c>
      <c r="I13" s="12" t="s">
        <v>22</v>
      </c>
      <c r="J13" s="42"/>
      <c r="K13" s="245"/>
      <c r="L13" s="246"/>
      <c r="M13" s="247"/>
      <c r="N13" s="13" t="s">
        <v>69</v>
      </c>
      <c r="O13" s="27" t="s">
        <v>70</v>
      </c>
      <c r="P13" s="388">
        <v>200</v>
      </c>
      <c r="Q13" s="388"/>
      <c r="R13" s="388">
        <v>200</v>
      </c>
      <c r="S13" s="388"/>
      <c r="T13" s="381">
        <v>0</v>
      </c>
      <c r="U13" s="381"/>
      <c r="V13" s="210">
        <v>0</v>
      </c>
      <c r="W13" s="211" t="s">
        <v>44</v>
      </c>
      <c r="X13" s="36"/>
      <c r="Y13" s="37"/>
      <c r="Z13" s="36"/>
      <c r="AA13" s="37"/>
      <c r="AB13" s="36"/>
      <c r="AC13" s="37"/>
      <c r="AD13" s="36"/>
      <c r="AE13" s="37"/>
    </row>
    <row r="14" spans="1:31" ht="58.2" thickBot="1">
      <c r="A14" s="34"/>
      <c r="B14" s="35"/>
      <c r="C14" s="43" t="s">
        <v>71</v>
      </c>
      <c r="D14" s="75" t="s">
        <v>72</v>
      </c>
      <c r="E14" s="153" t="s">
        <v>73</v>
      </c>
      <c r="F14" s="161"/>
      <c r="G14" s="162"/>
      <c r="H14" s="163" t="s">
        <v>74</v>
      </c>
      <c r="I14" s="60" t="s">
        <v>22</v>
      </c>
      <c r="J14" s="248"/>
      <c r="K14" s="11"/>
      <c r="L14" s="235"/>
      <c r="M14" s="236"/>
      <c r="N14" s="13" t="s">
        <v>42</v>
      </c>
      <c r="O14" s="27" t="s">
        <v>75</v>
      </c>
      <c r="P14" s="388">
        <v>1200</v>
      </c>
      <c r="Q14" s="388"/>
      <c r="R14" s="388">
        <v>500</v>
      </c>
      <c r="S14" s="388"/>
      <c r="T14" s="381">
        <v>0</v>
      </c>
      <c r="U14" s="381"/>
      <c r="V14" s="210">
        <v>0</v>
      </c>
      <c r="W14" s="211" t="s">
        <v>44</v>
      </c>
      <c r="X14" s="36"/>
      <c r="Y14" s="37"/>
      <c r="Z14" s="36"/>
      <c r="AA14" s="37"/>
      <c r="AB14" s="36"/>
      <c r="AC14" s="37"/>
      <c r="AD14" s="36"/>
      <c r="AE14" s="37"/>
    </row>
    <row r="15" spans="1:31" ht="58.2" thickBot="1">
      <c r="A15" s="17"/>
      <c r="B15" s="25"/>
      <c r="C15" s="43" t="s">
        <v>76</v>
      </c>
      <c r="D15" s="75" t="s">
        <v>77</v>
      </c>
      <c r="E15" s="75" t="s">
        <v>78</v>
      </c>
      <c r="F15" s="164"/>
      <c r="G15" s="157" t="s">
        <v>74</v>
      </c>
      <c r="H15" s="157" t="s">
        <v>74</v>
      </c>
      <c r="I15" s="12" t="s">
        <v>22</v>
      </c>
      <c r="J15" s="249"/>
      <c r="K15" s="39"/>
      <c r="L15" s="235"/>
      <c r="M15" s="236"/>
      <c r="N15" s="13" t="s">
        <v>79</v>
      </c>
      <c r="O15" s="27" t="s">
        <v>80</v>
      </c>
      <c r="P15" s="388">
        <v>3000</v>
      </c>
      <c r="Q15" s="388"/>
      <c r="R15" s="388">
        <v>3000</v>
      </c>
      <c r="S15" s="388"/>
      <c r="T15" s="381">
        <v>0</v>
      </c>
      <c r="U15" s="381"/>
      <c r="V15" s="210">
        <v>0</v>
      </c>
      <c r="W15" s="211" t="s">
        <v>44</v>
      </c>
      <c r="X15" s="23"/>
      <c r="Y15" s="15"/>
      <c r="Z15" s="23"/>
      <c r="AA15" s="15"/>
      <c r="AB15" s="23"/>
      <c r="AC15" s="15"/>
      <c r="AD15" s="23"/>
      <c r="AE15" s="15"/>
    </row>
    <row r="16" spans="1:31" ht="63" customHeight="1" thickBot="1">
      <c r="A16" s="17"/>
      <c r="B16" s="25"/>
      <c r="C16" s="43" t="s">
        <v>81</v>
      </c>
      <c r="D16" s="75" t="s">
        <v>82</v>
      </c>
      <c r="E16" s="75" t="s">
        <v>83</v>
      </c>
      <c r="F16" s="165" t="s">
        <v>22</v>
      </c>
      <c r="G16" s="157" t="s">
        <v>22</v>
      </c>
      <c r="H16" s="112" t="s">
        <v>22</v>
      </c>
      <c r="I16" s="12" t="s">
        <v>22</v>
      </c>
      <c r="J16" s="248"/>
      <c r="K16" s="39"/>
      <c r="L16" s="235"/>
      <c r="M16" s="236"/>
      <c r="N16" s="13" t="s">
        <v>84</v>
      </c>
      <c r="O16" s="27" t="s">
        <v>85</v>
      </c>
      <c r="P16" s="388"/>
      <c r="Q16" s="388"/>
      <c r="R16" s="388"/>
      <c r="S16" s="388"/>
      <c r="T16" s="381">
        <v>0</v>
      </c>
      <c r="U16" s="381" t="s">
        <v>86</v>
      </c>
      <c r="V16" s="210">
        <v>0</v>
      </c>
      <c r="W16" s="211"/>
      <c r="X16" s="23"/>
      <c r="Y16" s="15"/>
      <c r="Z16" s="23"/>
      <c r="AA16" s="15"/>
      <c r="AB16" s="23"/>
      <c r="AC16" s="15"/>
      <c r="AD16" s="23"/>
      <c r="AE16" s="15"/>
    </row>
    <row r="17" spans="1:31" ht="72.599999999999994" thickBot="1">
      <c r="A17" s="17"/>
      <c r="B17" s="25"/>
      <c r="C17" s="43" t="s">
        <v>87</v>
      </c>
      <c r="D17" s="75" t="s">
        <v>88</v>
      </c>
      <c r="E17" s="75" t="s">
        <v>89</v>
      </c>
      <c r="F17" s="157" t="s">
        <v>90</v>
      </c>
      <c r="G17" s="157"/>
      <c r="H17" s="157" t="s">
        <v>74</v>
      </c>
      <c r="I17" s="12" t="s">
        <v>22</v>
      </c>
      <c r="J17" s="248"/>
      <c r="K17" s="39"/>
      <c r="L17" s="235"/>
      <c r="M17" s="236"/>
      <c r="N17" s="13" t="s">
        <v>69</v>
      </c>
      <c r="O17" s="27" t="s">
        <v>91</v>
      </c>
      <c r="P17" s="388"/>
      <c r="Q17" s="388"/>
      <c r="R17" s="388">
        <v>500</v>
      </c>
      <c r="S17" s="388"/>
      <c r="T17" s="381">
        <v>0</v>
      </c>
      <c r="U17" s="381"/>
      <c r="V17" s="210">
        <v>0</v>
      </c>
      <c r="W17" s="211" t="s">
        <v>44</v>
      </c>
      <c r="X17" s="23"/>
      <c r="Y17" s="15"/>
      <c r="Z17" s="23"/>
      <c r="AA17" s="15"/>
      <c r="AB17" s="23"/>
      <c r="AC17" s="15"/>
      <c r="AD17" s="23"/>
      <c r="AE17" s="15"/>
    </row>
    <row r="18" spans="1:31" ht="87" thickBot="1">
      <c r="A18" s="34"/>
      <c r="B18" s="35"/>
      <c r="C18" s="43" t="s">
        <v>92</v>
      </c>
      <c r="D18" s="75" t="s">
        <v>93</v>
      </c>
      <c r="E18" s="75" t="s">
        <v>94</v>
      </c>
      <c r="F18" s="157" t="s">
        <v>22</v>
      </c>
      <c r="G18" s="157" t="s">
        <v>22</v>
      </c>
      <c r="H18" s="157" t="s">
        <v>22</v>
      </c>
      <c r="I18" s="12" t="s">
        <v>22</v>
      </c>
      <c r="J18" s="248"/>
      <c r="K18" s="245"/>
      <c r="L18" s="235"/>
      <c r="M18" s="236"/>
      <c r="N18" s="13" t="s">
        <v>95</v>
      </c>
      <c r="O18" s="27" t="s">
        <v>96</v>
      </c>
      <c r="P18" s="388">
        <v>5000</v>
      </c>
      <c r="Q18" s="388"/>
      <c r="R18" s="388">
        <v>5000</v>
      </c>
      <c r="S18" s="388"/>
      <c r="T18" s="381">
        <v>0</v>
      </c>
      <c r="U18" s="381">
        <v>0</v>
      </c>
      <c r="V18" s="210">
        <v>0</v>
      </c>
      <c r="W18" s="210">
        <v>0</v>
      </c>
      <c r="X18" s="23"/>
      <c r="Y18" s="15"/>
      <c r="Z18" s="23"/>
      <c r="AA18" s="15"/>
      <c r="AB18" s="23"/>
      <c r="AC18" s="15"/>
      <c r="AD18" s="23"/>
      <c r="AE18" s="15"/>
    </row>
    <row r="19" spans="1:31" ht="29.4" thickBot="1">
      <c r="A19" s="17"/>
      <c r="B19" s="20" t="s">
        <v>97</v>
      </c>
      <c r="C19" s="19"/>
      <c r="D19" s="20" t="s">
        <v>98</v>
      </c>
      <c r="E19" s="46"/>
      <c r="F19" s="12"/>
      <c r="G19" s="12"/>
      <c r="H19" s="12"/>
      <c r="I19" s="12"/>
      <c r="J19" s="222"/>
      <c r="K19" s="250"/>
      <c r="L19" s="251"/>
      <c r="M19" s="221"/>
      <c r="N19" s="21"/>
      <c r="O19" s="22" t="s">
        <v>99</v>
      </c>
      <c r="P19" s="388">
        <f t="shared" ref="P19:AE19" si="6">SUM(P20:P23)</f>
        <v>30750</v>
      </c>
      <c r="Q19" s="388">
        <f t="shared" si="6"/>
        <v>19000</v>
      </c>
      <c r="R19" s="388">
        <f t="shared" si="6"/>
        <v>30750</v>
      </c>
      <c r="S19" s="388">
        <f t="shared" si="6"/>
        <v>16000</v>
      </c>
      <c r="T19" s="381">
        <f>SUM(T20:T23)</f>
        <v>22000</v>
      </c>
      <c r="U19" s="381">
        <f t="shared" si="6"/>
        <v>10750</v>
      </c>
      <c r="V19" s="210">
        <v>27500</v>
      </c>
      <c r="W19" s="210">
        <v>16250</v>
      </c>
      <c r="X19" s="23">
        <f t="shared" si="6"/>
        <v>0</v>
      </c>
      <c r="Y19" s="23">
        <f t="shared" si="6"/>
        <v>0</v>
      </c>
      <c r="Z19" s="23">
        <f t="shared" si="6"/>
        <v>0</v>
      </c>
      <c r="AA19" s="23">
        <f t="shared" si="6"/>
        <v>0</v>
      </c>
      <c r="AB19" s="23">
        <f t="shared" si="6"/>
        <v>0</v>
      </c>
      <c r="AC19" s="23">
        <f t="shared" si="6"/>
        <v>0</v>
      </c>
      <c r="AD19" s="23">
        <f t="shared" si="6"/>
        <v>0</v>
      </c>
      <c r="AE19" s="23">
        <f t="shared" si="6"/>
        <v>0</v>
      </c>
    </row>
    <row r="20" spans="1:31" ht="153.75" customHeight="1" thickBot="1">
      <c r="A20" s="17"/>
      <c r="B20" s="29"/>
      <c r="C20" s="47" t="s">
        <v>100</v>
      </c>
      <c r="D20" s="11" t="s">
        <v>101</v>
      </c>
      <c r="E20" s="11" t="s">
        <v>102</v>
      </c>
      <c r="F20" s="12" t="s">
        <v>22</v>
      </c>
      <c r="G20" s="12" t="s">
        <v>22</v>
      </c>
      <c r="H20" s="12" t="s">
        <v>22</v>
      </c>
      <c r="I20" s="12" t="s">
        <v>22</v>
      </c>
      <c r="J20" s="252"/>
      <c r="K20" s="253"/>
      <c r="L20" s="225"/>
      <c r="M20" s="254"/>
      <c r="N20" s="48" t="s">
        <v>103</v>
      </c>
      <c r="O20" s="27" t="s">
        <v>104</v>
      </c>
      <c r="P20" s="388">
        <v>11000</v>
      </c>
      <c r="Q20" s="388">
        <v>6000</v>
      </c>
      <c r="R20" s="388">
        <v>11000</v>
      </c>
      <c r="S20" s="388">
        <v>3000</v>
      </c>
      <c r="T20" s="381">
        <v>10000</v>
      </c>
      <c r="U20" s="381">
        <v>4000</v>
      </c>
      <c r="V20" s="210">
        <v>11500</v>
      </c>
      <c r="W20" s="210">
        <v>5500</v>
      </c>
      <c r="X20" s="23"/>
      <c r="Y20" s="15"/>
      <c r="Z20" s="23"/>
      <c r="AA20" s="15"/>
      <c r="AB20" s="23"/>
      <c r="AC20" s="15"/>
      <c r="AD20" s="23"/>
      <c r="AE20" s="15"/>
    </row>
    <row r="21" spans="1:31" ht="43.8" thickBot="1">
      <c r="A21" s="17"/>
      <c r="B21" s="29"/>
      <c r="C21" s="47" t="s">
        <v>105</v>
      </c>
      <c r="D21" s="44" t="s">
        <v>106</v>
      </c>
      <c r="E21" s="11" t="s">
        <v>107</v>
      </c>
      <c r="F21" s="49" t="s">
        <v>22</v>
      </c>
      <c r="G21" s="12" t="s">
        <v>22</v>
      </c>
      <c r="H21" s="12" t="s">
        <v>22</v>
      </c>
      <c r="I21" s="12" t="s">
        <v>22</v>
      </c>
      <c r="J21" s="255"/>
      <c r="K21" s="256"/>
      <c r="L21" s="257"/>
      <c r="M21" s="258"/>
      <c r="N21" s="13" t="s">
        <v>108</v>
      </c>
      <c r="O21" s="50" t="s">
        <v>109</v>
      </c>
      <c r="P21" s="388">
        <v>7000</v>
      </c>
      <c r="Q21" s="388">
        <v>5500</v>
      </c>
      <c r="R21" s="388">
        <v>7000</v>
      </c>
      <c r="S21" s="388">
        <v>5500</v>
      </c>
      <c r="T21" s="381">
        <v>0</v>
      </c>
      <c r="U21" s="381">
        <v>0</v>
      </c>
      <c r="V21" s="210">
        <v>0</v>
      </c>
      <c r="W21" s="210">
        <v>0</v>
      </c>
      <c r="X21" s="23"/>
      <c r="Y21" s="15"/>
      <c r="Z21" s="23"/>
      <c r="AA21" s="15"/>
      <c r="AB21" s="23"/>
      <c r="AC21" s="15"/>
      <c r="AD21" s="23"/>
      <c r="AE21" s="15"/>
    </row>
    <row r="22" spans="1:31" ht="180.75" customHeight="1" thickBot="1">
      <c r="A22" s="17"/>
      <c r="B22" s="29"/>
      <c r="C22" s="47" t="s">
        <v>110</v>
      </c>
      <c r="D22" s="152" t="s">
        <v>111</v>
      </c>
      <c r="E22" s="11" t="s">
        <v>107</v>
      </c>
      <c r="F22" s="12" t="s">
        <v>22</v>
      </c>
      <c r="G22" s="12" t="s">
        <v>22</v>
      </c>
      <c r="H22" s="12" t="s">
        <v>22</v>
      </c>
      <c r="I22" s="32" t="s">
        <v>22</v>
      </c>
      <c r="J22" s="259"/>
      <c r="K22" s="260"/>
      <c r="L22" s="261"/>
      <c r="M22" s="262"/>
      <c r="N22" s="190" t="s">
        <v>95</v>
      </c>
      <c r="O22" s="27" t="s">
        <v>112</v>
      </c>
      <c r="P22" s="388">
        <v>9250</v>
      </c>
      <c r="Q22" s="388">
        <v>5000</v>
      </c>
      <c r="R22" s="388">
        <v>9250</v>
      </c>
      <c r="S22" s="388">
        <v>5000</v>
      </c>
      <c r="T22" s="381">
        <v>6000</v>
      </c>
      <c r="U22" s="381">
        <v>3000</v>
      </c>
      <c r="V22" s="210">
        <v>10000</v>
      </c>
      <c r="W22" s="210">
        <v>7000</v>
      </c>
      <c r="X22" s="23"/>
      <c r="Y22" s="15"/>
      <c r="Z22" s="23"/>
      <c r="AA22" s="15"/>
      <c r="AB22" s="23"/>
      <c r="AC22" s="15"/>
      <c r="AD22" s="23"/>
      <c r="AE22" s="15"/>
    </row>
    <row r="23" spans="1:31" ht="93.75" customHeight="1" thickBot="1">
      <c r="A23" s="28"/>
      <c r="B23" s="29"/>
      <c r="C23" s="43" t="s">
        <v>113</v>
      </c>
      <c r="D23" s="42" t="s">
        <v>114</v>
      </c>
      <c r="E23" s="11" t="s">
        <v>107</v>
      </c>
      <c r="F23" s="12" t="s">
        <v>22</v>
      </c>
      <c r="G23" s="12" t="s">
        <v>22</v>
      </c>
      <c r="H23" s="157" t="s">
        <v>74</v>
      </c>
      <c r="I23" s="32" t="s">
        <v>22</v>
      </c>
      <c r="J23" s="51"/>
      <c r="K23" s="263"/>
      <c r="L23" s="264"/>
      <c r="M23" s="226"/>
      <c r="N23" s="190" t="s">
        <v>95</v>
      </c>
      <c r="O23" s="27" t="s">
        <v>115</v>
      </c>
      <c r="P23" s="388">
        <v>3500</v>
      </c>
      <c r="Q23" s="388">
        <v>2500</v>
      </c>
      <c r="R23" s="388">
        <v>3500</v>
      </c>
      <c r="S23" s="388">
        <v>2500</v>
      </c>
      <c r="T23" s="381">
        <v>6000</v>
      </c>
      <c r="U23" s="381">
        <v>3750</v>
      </c>
      <c r="V23" s="210">
        <v>6000</v>
      </c>
      <c r="W23" s="210">
        <v>3750</v>
      </c>
      <c r="X23" s="23"/>
      <c r="Y23" s="15"/>
      <c r="Z23" s="23"/>
      <c r="AA23" s="15"/>
      <c r="AB23" s="23"/>
      <c r="AC23" s="15"/>
      <c r="AD23" s="23"/>
      <c r="AE23" s="15"/>
    </row>
    <row r="24" spans="1:31" ht="16.2" thickBot="1">
      <c r="A24" s="17"/>
      <c r="B24" s="20" t="s">
        <v>116</v>
      </c>
      <c r="C24" s="19"/>
      <c r="D24" s="20" t="s">
        <v>117</v>
      </c>
      <c r="E24" s="46"/>
      <c r="F24" s="12"/>
      <c r="G24" s="12"/>
      <c r="H24" s="12"/>
      <c r="I24" s="12"/>
      <c r="J24" s="265"/>
      <c r="K24" s="219"/>
      <c r="L24" s="266"/>
      <c r="M24" s="267"/>
      <c r="N24" s="21"/>
      <c r="O24" s="22" t="s">
        <v>118</v>
      </c>
      <c r="P24" s="388">
        <f>SUM(P25:P28)</f>
        <v>1750</v>
      </c>
      <c r="Q24" s="388">
        <f t="shared" ref="Q24:AE24" si="7">SUM(Q25:Q28)</f>
        <v>59000</v>
      </c>
      <c r="R24" s="388">
        <f t="shared" si="7"/>
        <v>84750</v>
      </c>
      <c r="S24" s="388">
        <f t="shared" si="7"/>
        <v>60000</v>
      </c>
      <c r="T24" s="381">
        <f>SUM(T25:T28)</f>
        <v>43500</v>
      </c>
      <c r="U24" s="381">
        <f t="shared" si="7"/>
        <v>20500</v>
      </c>
      <c r="V24" s="210">
        <v>45000</v>
      </c>
      <c r="W24" s="210">
        <v>22000</v>
      </c>
      <c r="X24" s="23">
        <f t="shared" si="7"/>
        <v>0</v>
      </c>
      <c r="Y24" s="23">
        <f t="shared" si="7"/>
        <v>0</v>
      </c>
      <c r="Z24" s="23">
        <f t="shared" si="7"/>
        <v>0</v>
      </c>
      <c r="AA24" s="23">
        <f t="shared" si="7"/>
        <v>0</v>
      </c>
      <c r="AB24" s="23">
        <f t="shared" si="7"/>
        <v>0</v>
      </c>
      <c r="AC24" s="23">
        <f t="shared" si="7"/>
        <v>0</v>
      </c>
      <c r="AD24" s="23">
        <f t="shared" si="7"/>
        <v>0</v>
      </c>
      <c r="AE24" s="23">
        <f t="shared" si="7"/>
        <v>0</v>
      </c>
    </row>
    <row r="25" spans="1:31" ht="58.2" thickBot="1">
      <c r="A25" s="17"/>
      <c r="B25" s="25"/>
      <c r="C25" s="43" t="s">
        <v>119</v>
      </c>
      <c r="D25" s="75" t="s">
        <v>120</v>
      </c>
      <c r="E25" s="45" t="s">
        <v>121</v>
      </c>
      <c r="F25" s="49" t="s">
        <v>122</v>
      </c>
      <c r="G25" s="12" t="s">
        <v>122</v>
      </c>
      <c r="H25" s="12" t="s">
        <v>122</v>
      </c>
      <c r="I25" s="12" t="s">
        <v>122</v>
      </c>
      <c r="J25" s="218"/>
      <c r="K25" s="33"/>
      <c r="L25" s="268"/>
      <c r="M25" s="243"/>
      <c r="N25" s="13" t="s">
        <v>123</v>
      </c>
      <c r="O25" s="50" t="s">
        <v>124</v>
      </c>
      <c r="P25" s="388" t="s">
        <v>125</v>
      </c>
      <c r="Q25" s="388">
        <v>6000</v>
      </c>
      <c r="R25" s="388">
        <v>13000</v>
      </c>
      <c r="S25" s="388">
        <v>6000</v>
      </c>
      <c r="T25" s="381">
        <v>11750</v>
      </c>
      <c r="U25" s="381">
        <v>6500</v>
      </c>
      <c r="V25" s="210">
        <v>13250</v>
      </c>
      <c r="W25" s="210">
        <v>8000</v>
      </c>
      <c r="X25" s="23"/>
      <c r="Y25" s="15"/>
      <c r="Z25" s="23"/>
      <c r="AA25" s="15"/>
      <c r="AB25" s="23"/>
      <c r="AC25" s="15"/>
      <c r="AD25" s="23"/>
      <c r="AE25" s="15"/>
    </row>
    <row r="26" spans="1:31" ht="72.599999999999994" thickBot="1">
      <c r="A26" s="17"/>
      <c r="B26" s="29"/>
      <c r="C26" s="47" t="s">
        <v>126</v>
      </c>
      <c r="D26" s="75" t="s">
        <v>127</v>
      </c>
      <c r="E26" s="45" t="s">
        <v>128</v>
      </c>
      <c r="F26" s="12"/>
      <c r="G26" s="12" t="s">
        <v>22</v>
      </c>
      <c r="H26" s="12" t="s">
        <v>22</v>
      </c>
      <c r="I26" s="12" t="s">
        <v>22</v>
      </c>
      <c r="J26" s="223"/>
      <c r="K26" s="33"/>
      <c r="L26" s="269"/>
      <c r="M26" s="270"/>
      <c r="N26" s="13" t="s">
        <v>129</v>
      </c>
      <c r="O26" s="50" t="s">
        <v>130</v>
      </c>
      <c r="P26" s="388" t="s">
        <v>131</v>
      </c>
      <c r="Q26" s="388">
        <v>37000</v>
      </c>
      <c r="R26" s="388">
        <v>40000</v>
      </c>
      <c r="S26" s="388">
        <v>37000</v>
      </c>
      <c r="T26" s="381">
        <v>3000</v>
      </c>
      <c r="U26" s="381"/>
      <c r="V26" s="210">
        <v>3000</v>
      </c>
      <c r="W26" s="211" t="s">
        <v>44</v>
      </c>
      <c r="X26" s="23"/>
      <c r="Y26" s="15"/>
      <c r="Z26" s="23"/>
      <c r="AA26" s="15"/>
      <c r="AB26" s="23"/>
      <c r="AC26" s="15"/>
      <c r="AD26" s="23"/>
      <c r="AE26" s="15"/>
    </row>
    <row r="27" spans="1:31" ht="72.599999999999994" thickBot="1">
      <c r="A27" s="17"/>
      <c r="B27" s="29"/>
      <c r="C27" s="47" t="s">
        <v>132</v>
      </c>
      <c r="D27" s="75" t="s">
        <v>133</v>
      </c>
      <c r="E27" s="181" t="s">
        <v>128</v>
      </c>
      <c r="F27" s="182" t="s">
        <v>74</v>
      </c>
      <c r="G27" s="60" t="s">
        <v>22</v>
      </c>
      <c r="H27" s="60" t="s">
        <v>22</v>
      </c>
      <c r="I27" s="147" t="s">
        <v>22</v>
      </c>
      <c r="J27" s="271"/>
      <c r="K27" s="272"/>
      <c r="L27" s="273"/>
      <c r="M27" s="243"/>
      <c r="N27" s="180" t="s">
        <v>134</v>
      </c>
      <c r="O27" s="50" t="s">
        <v>135</v>
      </c>
      <c r="P27" s="388">
        <v>0</v>
      </c>
      <c r="Q27" s="388">
        <v>16000</v>
      </c>
      <c r="R27" s="388">
        <v>30000</v>
      </c>
      <c r="S27" s="388">
        <v>17000</v>
      </c>
      <c r="T27" s="381">
        <v>28000</v>
      </c>
      <c r="U27" s="381">
        <v>14000</v>
      </c>
      <c r="V27" s="210">
        <v>28000</v>
      </c>
      <c r="W27" s="210">
        <v>14000</v>
      </c>
      <c r="X27" s="23"/>
      <c r="Y27" s="15"/>
      <c r="Z27" s="23"/>
      <c r="AA27" s="15"/>
      <c r="AB27" s="23"/>
      <c r="AC27" s="15"/>
      <c r="AD27" s="23"/>
      <c r="AE27" s="15"/>
    </row>
    <row r="28" spans="1:31" ht="43.8" thickBot="1">
      <c r="A28" s="17"/>
      <c r="B28" s="29"/>
      <c r="C28" s="47" t="s">
        <v>136</v>
      </c>
      <c r="D28" s="179" t="s">
        <v>137</v>
      </c>
      <c r="E28" s="11" t="s">
        <v>29</v>
      </c>
      <c r="F28" s="49" t="s">
        <v>122</v>
      </c>
      <c r="G28" s="12" t="s">
        <v>122</v>
      </c>
      <c r="H28" s="12" t="s">
        <v>122</v>
      </c>
      <c r="I28" s="49" t="s">
        <v>122</v>
      </c>
      <c r="J28" s="218"/>
      <c r="K28" s="40"/>
      <c r="L28" s="244"/>
      <c r="M28" s="274"/>
      <c r="N28" s="180" t="s">
        <v>108</v>
      </c>
      <c r="O28" s="50" t="s">
        <v>138</v>
      </c>
      <c r="P28" s="388">
        <v>1750</v>
      </c>
      <c r="Q28" s="388" t="s">
        <v>86</v>
      </c>
      <c r="R28" s="388">
        <v>1750</v>
      </c>
      <c r="S28" s="388"/>
      <c r="T28" s="381">
        <v>750</v>
      </c>
      <c r="U28" s="381"/>
      <c r="V28" s="210">
        <v>750</v>
      </c>
      <c r="W28" s="211" t="s">
        <v>44</v>
      </c>
      <c r="X28" s="23"/>
      <c r="Y28" s="15"/>
      <c r="Z28" s="23"/>
      <c r="AA28" s="15"/>
      <c r="AB28" s="23"/>
      <c r="AC28" s="15"/>
      <c r="AD28" s="23"/>
      <c r="AE28" s="15"/>
    </row>
    <row r="29" spans="1:31" ht="29.4" thickBot="1">
      <c r="A29" s="17"/>
      <c r="B29" s="20" t="s">
        <v>139</v>
      </c>
      <c r="C29" s="19"/>
      <c r="D29" s="20" t="s">
        <v>140</v>
      </c>
      <c r="E29" s="55"/>
      <c r="F29" s="183"/>
      <c r="G29" s="184"/>
      <c r="H29" s="185"/>
      <c r="I29" s="185"/>
      <c r="J29" s="275"/>
      <c r="K29" s="55"/>
      <c r="L29" s="276"/>
      <c r="M29" s="277"/>
      <c r="N29" s="54"/>
      <c r="O29" s="22" t="s">
        <v>141</v>
      </c>
      <c r="P29" s="388">
        <f t="shared" ref="P29:AE29" si="8">SUM(P30:P33)</f>
        <v>4500</v>
      </c>
      <c r="Q29" s="388">
        <f t="shared" si="8"/>
        <v>0</v>
      </c>
      <c r="R29" s="388">
        <f t="shared" si="8"/>
        <v>4000</v>
      </c>
      <c r="S29" s="388">
        <f t="shared" si="8"/>
        <v>0</v>
      </c>
      <c r="T29" s="381">
        <f>SUM(T30:T33)</f>
        <v>6005</v>
      </c>
      <c r="U29" s="381">
        <f t="shared" si="8"/>
        <v>0</v>
      </c>
      <c r="V29" s="210">
        <v>5975</v>
      </c>
      <c r="W29" s="210">
        <v>0</v>
      </c>
      <c r="X29" s="23">
        <f t="shared" si="8"/>
        <v>0</v>
      </c>
      <c r="Y29" s="23">
        <f t="shared" si="8"/>
        <v>0</v>
      </c>
      <c r="Z29" s="23">
        <f t="shared" si="8"/>
        <v>0</v>
      </c>
      <c r="AA29" s="23">
        <f t="shared" si="8"/>
        <v>0</v>
      </c>
      <c r="AB29" s="23">
        <f t="shared" si="8"/>
        <v>0</v>
      </c>
      <c r="AC29" s="23">
        <f t="shared" si="8"/>
        <v>0</v>
      </c>
      <c r="AD29" s="23">
        <f t="shared" si="8"/>
        <v>0</v>
      </c>
      <c r="AE29" s="23">
        <f t="shared" si="8"/>
        <v>0</v>
      </c>
    </row>
    <row r="30" spans="1:31" ht="72.599999999999994" thickBot="1">
      <c r="A30" s="17"/>
      <c r="B30" s="25"/>
      <c r="C30" s="47" t="s">
        <v>142</v>
      </c>
      <c r="D30" s="11" t="s">
        <v>143</v>
      </c>
      <c r="E30" s="55" t="s">
        <v>144</v>
      </c>
      <c r="F30" s="56"/>
      <c r="G30" s="57"/>
      <c r="H30" s="12" t="s">
        <v>74</v>
      </c>
      <c r="I30" s="12" t="s">
        <v>22</v>
      </c>
      <c r="J30" s="223"/>
      <c r="K30" s="51"/>
      <c r="L30" s="278"/>
      <c r="M30" s="279"/>
      <c r="N30" s="48" t="s">
        <v>42</v>
      </c>
      <c r="O30" s="27" t="s">
        <v>145</v>
      </c>
      <c r="P30" s="388"/>
      <c r="Q30" s="388"/>
      <c r="R30" s="388"/>
      <c r="S30" s="388"/>
      <c r="T30" s="381">
        <v>750</v>
      </c>
      <c r="U30" s="381"/>
      <c r="V30" s="210">
        <v>750</v>
      </c>
      <c r="W30" s="211" t="s">
        <v>44</v>
      </c>
      <c r="X30" s="23"/>
      <c r="Y30" s="15"/>
      <c r="Z30" s="23"/>
      <c r="AA30" s="15"/>
      <c r="AB30" s="23"/>
      <c r="AC30" s="15"/>
      <c r="AD30" s="23"/>
      <c r="AE30" s="15"/>
    </row>
    <row r="31" spans="1:31" ht="81.75" customHeight="1" thickBot="1">
      <c r="A31" s="17"/>
      <c r="B31" s="25"/>
      <c r="C31" s="43" t="s">
        <v>146</v>
      </c>
      <c r="D31" s="11" t="s">
        <v>147</v>
      </c>
      <c r="E31" s="55" t="s">
        <v>148</v>
      </c>
      <c r="F31" s="12" t="s">
        <v>22</v>
      </c>
      <c r="G31" s="12" t="s">
        <v>22</v>
      </c>
      <c r="H31" s="58"/>
      <c r="I31" s="191" t="s">
        <v>22</v>
      </c>
      <c r="J31" s="223"/>
      <c r="K31" s="51"/>
      <c r="L31" s="280"/>
      <c r="M31" s="281"/>
      <c r="N31" s="48" t="s">
        <v>42</v>
      </c>
      <c r="O31" s="27" t="s">
        <v>149</v>
      </c>
      <c r="P31" s="388">
        <v>500</v>
      </c>
      <c r="Q31" s="388"/>
      <c r="R31" s="388"/>
      <c r="S31" s="388"/>
      <c r="T31" s="381">
        <v>1000</v>
      </c>
      <c r="U31" s="381"/>
      <c r="V31" s="210">
        <v>1000</v>
      </c>
      <c r="W31" s="211" t="s">
        <v>44</v>
      </c>
      <c r="X31" s="23"/>
      <c r="Y31" s="15"/>
      <c r="Z31" s="23"/>
      <c r="AA31" s="15"/>
      <c r="AB31" s="23"/>
      <c r="AC31" s="15"/>
      <c r="AD31" s="23"/>
      <c r="AE31" s="15"/>
    </row>
    <row r="32" spans="1:31" ht="29.4" thickBot="1">
      <c r="A32" s="17"/>
      <c r="B32" s="25"/>
      <c r="C32" s="43" t="s">
        <v>150</v>
      </c>
      <c r="D32" s="11" t="s">
        <v>151</v>
      </c>
      <c r="E32" s="59" t="s">
        <v>152</v>
      </c>
      <c r="F32" s="12"/>
      <c r="G32" s="12"/>
      <c r="H32" s="60"/>
      <c r="I32" s="12" t="s">
        <v>22</v>
      </c>
      <c r="J32" s="282"/>
      <c r="K32" s="256"/>
      <c r="L32" s="283"/>
      <c r="M32" s="279"/>
      <c r="N32" s="48" t="s">
        <v>134</v>
      </c>
      <c r="O32" s="61" t="s">
        <v>153</v>
      </c>
      <c r="P32" s="390"/>
      <c r="Q32" s="388"/>
      <c r="R32" s="388"/>
      <c r="S32" s="388"/>
      <c r="T32" s="381">
        <v>255</v>
      </c>
      <c r="U32" s="381"/>
      <c r="V32" s="210">
        <v>225</v>
      </c>
      <c r="W32" s="211" t="s">
        <v>44</v>
      </c>
      <c r="X32" s="23"/>
      <c r="Y32" s="15"/>
      <c r="Z32" s="23"/>
      <c r="AA32" s="15"/>
      <c r="AB32" s="23"/>
      <c r="AC32" s="15"/>
      <c r="AD32" s="23"/>
      <c r="AE32" s="15"/>
    </row>
    <row r="33" spans="1:31" ht="76.5" customHeight="1" thickBot="1">
      <c r="A33" s="17"/>
      <c r="B33" s="25"/>
      <c r="C33" s="62" t="s">
        <v>154</v>
      </c>
      <c r="D33" s="11" t="s">
        <v>155</v>
      </c>
      <c r="E33" s="55" t="s">
        <v>156</v>
      </c>
      <c r="F33" s="12" t="s">
        <v>74</v>
      </c>
      <c r="G33" s="12" t="s">
        <v>74</v>
      </c>
      <c r="H33" s="12" t="s">
        <v>74</v>
      </c>
      <c r="I33" s="12" t="s">
        <v>22</v>
      </c>
      <c r="J33" s="223"/>
      <c r="K33" s="63"/>
      <c r="L33" s="278"/>
      <c r="M33" s="279"/>
      <c r="N33" s="48" t="s">
        <v>157</v>
      </c>
      <c r="O33" s="27" t="s">
        <v>158</v>
      </c>
      <c r="P33" s="388">
        <v>4000</v>
      </c>
      <c r="Q33" s="388"/>
      <c r="R33" s="388">
        <v>4000</v>
      </c>
      <c r="S33" s="388"/>
      <c r="T33" s="381">
        <v>4000</v>
      </c>
      <c r="U33" s="381"/>
      <c r="V33" s="210">
        <v>4000</v>
      </c>
      <c r="W33" s="211" t="s">
        <v>44</v>
      </c>
      <c r="X33" s="23"/>
      <c r="Y33" s="15"/>
      <c r="Z33" s="23"/>
      <c r="AA33" s="15"/>
      <c r="AB33" s="23"/>
      <c r="AC33" s="15"/>
      <c r="AD33" s="23"/>
      <c r="AE33" s="15"/>
    </row>
    <row r="34" spans="1:31" ht="29.4" thickBot="1">
      <c r="A34" s="9" t="s">
        <v>159</v>
      </c>
      <c r="B34" s="10"/>
      <c r="C34" s="10"/>
      <c r="D34" s="9" t="s">
        <v>160</v>
      </c>
      <c r="E34" s="11" t="s">
        <v>161</v>
      </c>
      <c r="F34" s="12" t="s">
        <v>22</v>
      </c>
      <c r="G34" s="12" t="s">
        <v>22</v>
      </c>
      <c r="H34" s="12" t="s">
        <v>22</v>
      </c>
      <c r="I34" s="12" t="s">
        <v>22</v>
      </c>
      <c r="J34" s="222"/>
      <c r="K34" s="219"/>
      <c r="L34" s="284"/>
      <c r="M34" s="221"/>
      <c r="N34" s="21"/>
      <c r="O34" s="14" t="s">
        <v>162</v>
      </c>
      <c r="P34" s="388">
        <f t="shared" ref="P34:AE34" si="9">P35+P41+P44</f>
        <v>5500</v>
      </c>
      <c r="Q34" s="388">
        <f t="shared" si="9"/>
        <v>0</v>
      </c>
      <c r="R34" s="388">
        <f t="shared" si="9"/>
        <v>5500</v>
      </c>
      <c r="S34" s="388">
        <f t="shared" si="9"/>
        <v>0</v>
      </c>
      <c r="T34" s="381">
        <f t="shared" si="9"/>
        <v>6860</v>
      </c>
      <c r="U34" s="381">
        <f t="shared" si="9"/>
        <v>0</v>
      </c>
      <c r="V34" s="212">
        <v>8110</v>
      </c>
      <c r="W34" s="212">
        <v>500</v>
      </c>
      <c r="X34" s="23">
        <f t="shared" si="9"/>
        <v>0</v>
      </c>
      <c r="Y34" s="23">
        <f t="shared" si="9"/>
        <v>0</v>
      </c>
      <c r="Z34" s="23">
        <f t="shared" si="9"/>
        <v>0</v>
      </c>
      <c r="AA34" s="23">
        <f t="shared" si="9"/>
        <v>0</v>
      </c>
      <c r="AB34" s="23">
        <f t="shared" si="9"/>
        <v>0</v>
      </c>
      <c r="AC34" s="23">
        <f t="shared" si="9"/>
        <v>0</v>
      </c>
      <c r="AD34" s="23">
        <f t="shared" si="9"/>
        <v>0</v>
      </c>
      <c r="AE34" s="23">
        <f t="shared" si="9"/>
        <v>0</v>
      </c>
    </row>
    <row r="35" spans="1:31" ht="16.2" thickBot="1">
      <c r="A35" s="17"/>
      <c r="B35" s="20" t="s">
        <v>163</v>
      </c>
      <c r="C35" s="19"/>
      <c r="D35" s="20" t="s">
        <v>164</v>
      </c>
      <c r="E35" s="45"/>
      <c r="F35" s="12"/>
      <c r="G35" s="12"/>
      <c r="H35" s="12"/>
      <c r="I35" s="12"/>
      <c r="J35" s="222"/>
      <c r="K35" s="219"/>
      <c r="L35" s="285"/>
      <c r="M35" s="221"/>
      <c r="N35" s="21"/>
      <c r="O35" s="22" t="s">
        <v>165</v>
      </c>
      <c r="P35" s="388">
        <f t="shared" ref="P35:AE35" si="10">SUM(P36:P40)</f>
        <v>2500</v>
      </c>
      <c r="Q35" s="388">
        <f t="shared" si="10"/>
        <v>0</v>
      </c>
      <c r="R35" s="388">
        <f t="shared" si="10"/>
        <v>3000</v>
      </c>
      <c r="S35" s="388">
        <f t="shared" si="10"/>
        <v>0</v>
      </c>
      <c r="T35" s="381">
        <f>SUM(T36:T40)</f>
        <v>3460</v>
      </c>
      <c r="U35" s="381">
        <f t="shared" si="10"/>
        <v>0</v>
      </c>
      <c r="V35" s="210">
        <v>4710</v>
      </c>
      <c r="W35" s="210">
        <v>500</v>
      </c>
      <c r="X35" s="23">
        <f t="shared" si="10"/>
        <v>0</v>
      </c>
      <c r="Y35" s="23">
        <f t="shared" si="10"/>
        <v>0</v>
      </c>
      <c r="Z35" s="23">
        <f t="shared" si="10"/>
        <v>0</v>
      </c>
      <c r="AA35" s="23">
        <f t="shared" si="10"/>
        <v>0</v>
      </c>
      <c r="AB35" s="23">
        <f t="shared" si="10"/>
        <v>0</v>
      </c>
      <c r="AC35" s="23">
        <f t="shared" si="10"/>
        <v>0</v>
      </c>
      <c r="AD35" s="23">
        <f t="shared" si="10"/>
        <v>0</v>
      </c>
      <c r="AE35" s="23">
        <f t="shared" si="10"/>
        <v>0</v>
      </c>
    </row>
    <row r="36" spans="1:31" ht="267.75" customHeight="1" thickBot="1">
      <c r="A36" s="17"/>
      <c r="B36" s="25"/>
      <c r="C36" s="47" t="s">
        <v>166</v>
      </c>
      <c r="D36" s="11" t="s">
        <v>167</v>
      </c>
      <c r="E36" s="11" t="s">
        <v>168</v>
      </c>
      <c r="F36" s="12" t="s">
        <v>22</v>
      </c>
      <c r="G36" s="12" t="s">
        <v>22</v>
      </c>
      <c r="H36" s="12" t="s">
        <v>22</v>
      </c>
      <c r="I36" s="12" t="s">
        <v>22</v>
      </c>
      <c r="J36" s="218"/>
      <c r="K36" s="286"/>
      <c r="L36" s="287"/>
      <c r="M36" s="221"/>
      <c r="N36" s="13" t="s">
        <v>169</v>
      </c>
      <c r="O36" s="50" t="s">
        <v>170</v>
      </c>
      <c r="P36" s="388"/>
      <c r="Q36" s="388"/>
      <c r="R36" s="388"/>
      <c r="S36" s="388"/>
      <c r="T36" s="381">
        <v>0</v>
      </c>
      <c r="U36" s="381"/>
      <c r="V36" s="211" t="s">
        <v>44</v>
      </c>
      <c r="W36" s="211" t="s">
        <v>44</v>
      </c>
      <c r="X36" s="23"/>
      <c r="Y36" s="15"/>
      <c r="Z36" s="23"/>
      <c r="AA36" s="15"/>
      <c r="AB36" s="23"/>
      <c r="AC36" s="15"/>
      <c r="AD36" s="23"/>
      <c r="AE36" s="15"/>
    </row>
    <row r="37" spans="1:31" ht="234" customHeight="1" thickBot="1">
      <c r="A37" s="17"/>
      <c r="B37" s="25"/>
      <c r="C37" s="43" t="s">
        <v>171</v>
      </c>
      <c r="D37" s="45" t="s">
        <v>172</v>
      </c>
      <c r="E37" s="45" t="s">
        <v>173</v>
      </c>
      <c r="F37" s="64" t="s">
        <v>22</v>
      </c>
      <c r="G37" s="64" t="s">
        <v>22</v>
      </c>
      <c r="H37" s="64" t="s">
        <v>74</v>
      </c>
      <c r="I37" s="64" t="s">
        <v>22</v>
      </c>
      <c r="J37" s="255"/>
      <c r="K37" s="288"/>
      <c r="L37" s="289"/>
      <c r="M37" s="290"/>
      <c r="N37" s="13" t="s">
        <v>174</v>
      </c>
      <c r="O37" s="50" t="s">
        <v>175</v>
      </c>
      <c r="P37" s="388"/>
      <c r="Q37" s="388"/>
      <c r="R37" s="388">
        <v>500</v>
      </c>
      <c r="S37" s="388"/>
      <c r="T37" s="381">
        <v>0</v>
      </c>
      <c r="U37" s="381"/>
      <c r="V37" s="210">
        <v>1500</v>
      </c>
      <c r="W37" s="211" t="s">
        <v>44</v>
      </c>
      <c r="X37" s="23"/>
      <c r="Y37" s="15"/>
      <c r="Z37" s="23"/>
      <c r="AA37" s="15"/>
      <c r="AB37" s="23"/>
      <c r="AC37" s="15"/>
      <c r="AD37" s="23"/>
      <c r="AE37" s="15"/>
    </row>
    <row r="38" spans="1:31" ht="224.25" customHeight="1" thickBot="1">
      <c r="A38" s="17"/>
      <c r="B38" s="25"/>
      <c r="C38" s="47" t="s">
        <v>176</v>
      </c>
      <c r="D38" s="75" t="s">
        <v>177</v>
      </c>
      <c r="E38" s="11" t="s">
        <v>178</v>
      </c>
      <c r="F38" s="12" t="s">
        <v>22</v>
      </c>
      <c r="G38" s="12" t="s">
        <v>22</v>
      </c>
      <c r="H38" s="12" t="s">
        <v>22</v>
      </c>
      <c r="I38" s="32" t="s">
        <v>22</v>
      </c>
      <c r="J38" s="51"/>
      <c r="K38" s="228"/>
      <c r="L38" s="291"/>
      <c r="M38" s="292"/>
      <c r="N38" s="13" t="s">
        <v>179</v>
      </c>
      <c r="O38" s="50" t="s">
        <v>180</v>
      </c>
      <c r="P38" s="388">
        <v>1000</v>
      </c>
      <c r="Q38" s="388"/>
      <c r="R38" s="388">
        <v>1000</v>
      </c>
      <c r="S38" s="388"/>
      <c r="T38" s="381">
        <v>1960</v>
      </c>
      <c r="U38" s="381">
        <v>0</v>
      </c>
      <c r="V38" s="210">
        <v>2460</v>
      </c>
      <c r="W38" s="210">
        <v>500</v>
      </c>
      <c r="X38" s="23"/>
      <c r="Y38" s="15"/>
      <c r="Z38" s="23"/>
      <c r="AA38" s="15"/>
      <c r="AB38" s="23"/>
      <c r="AC38" s="15"/>
      <c r="AD38" s="23"/>
      <c r="AE38" s="15"/>
    </row>
    <row r="39" spans="1:31" ht="29.4" thickBot="1">
      <c r="A39" s="17"/>
      <c r="B39" s="25"/>
      <c r="C39" s="43" t="s">
        <v>181</v>
      </c>
      <c r="D39" s="11" t="s">
        <v>182</v>
      </c>
      <c r="E39" s="11" t="s">
        <v>29</v>
      </c>
      <c r="F39" s="49" t="s">
        <v>22</v>
      </c>
      <c r="G39" s="12" t="s">
        <v>22</v>
      </c>
      <c r="H39" s="12" t="s">
        <v>22</v>
      </c>
      <c r="I39" s="12" t="s">
        <v>22</v>
      </c>
      <c r="J39" s="230"/>
      <c r="K39" s="33"/>
      <c r="L39" s="293"/>
      <c r="M39" s="258"/>
      <c r="N39" s="13" t="s">
        <v>183</v>
      </c>
      <c r="O39" s="50" t="s">
        <v>184</v>
      </c>
      <c r="P39" s="388">
        <v>1500</v>
      </c>
      <c r="Q39" s="388"/>
      <c r="R39" s="388">
        <v>1500</v>
      </c>
      <c r="S39" s="388"/>
      <c r="T39" s="381">
        <v>1500</v>
      </c>
      <c r="U39" s="381">
        <v>0</v>
      </c>
      <c r="V39" s="210">
        <v>750</v>
      </c>
      <c r="W39" s="210">
        <v>0</v>
      </c>
      <c r="X39" s="23"/>
      <c r="Y39" s="15"/>
      <c r="Z39" s="23"/>
      <c r="AA39" s="15"/>
      <c r="AB39" s="23"/>
      <c r="AC39" s="15"/>
      <c r="AD39" s="23"/>
      <c r="AE39" s="15"/>
    </row>
    <row r="40" spans="1:31" ht="58.2" thickBot="1">
      <c r="A40" s="17"/>
      <c r="B40" s="11"/>
      <c r="C40" s="62" t="s">
        <v>185</v>
      </c>
      <c r="D40" s="11" t="s">
        <v>186</v>
      </c>
      <c r="E40" s="11" t="s">
        <v>187</v>
      </c>
      <c r="F40" s="12" t="s">
        <v>22</v>
      </c>
      <c r="G40" s="12" t="s">
        <v>22</v>
      </c>
      <c r="H40" s="12" t="s">
        <v>22</v>
      </c>
      <c r="I40" s="12" t="s">
        <v>22</v>
      </c>
      <c r="J40" s="232"/>
      <c r="K40" s="294"/>
      <c r="L40" s="295"/>
      <c r="M40" s="296"/>
      <c r="N40" s="190" t="s">
        <v>188</v>
      </c>
      <c r="O40" s="50" t="s">
        <v>189</v>
      </c>
      <c r="P40" s="388"/>
      <c r="Q40" s="388"/>
      <c r="R40" s="388"/>
      <c r="S40" s="388"/>
      <c r="T40" s="381">
        <v>0</v>
      </c>
      <c r="U40" s="381">
        <v>0</v>
      </c>
      <c r="V40" s="210">
        <v>0</v>
      </c>
      <c r="W40" s="210">
        <v>0</v>
      </c>
      <c r="X40" s="23"/>
      <c r="Y40" s="15"/>
      <c r="Z40" s="23"/>
      <c r="AA40" s="15"/>
      <c r="AB40" s="23"/>
      <c r="AC40" s="15"/>
      <c r="AD40" s="23"/>
      <c r="AE40" s="15"/>
    </row>
    <row r="41" spans="1:31" ht="29.4" thickBot="1">
      <c r="A41" s="17"/>
      <c r="B41" s="20" t="s">
        <v>190</v>
      </c>
      <c r="C41" s="19"/>
      <c r="D41" s="20" t="s">
        <v>191</v>
      </c>
      <c r="E41" s="11"/>
      <c r="F41" s="53"/>
      <c r="G41" s="53"/>
      <c r="H41" s="58"/>
      <c r="I41" s="58"/>
      <c r="J41" s="223"/>
      <c r="K41" s="33"/>
      <c r="L41" s="297"/>
      <c r="M41" s="298"/>
      <c r="N41" s="66"/>
      <c r="O41" s="22" t="s">
        <v>192</v>
      </c>
      <c r="P41" s="388">
        <f t="shared" ref="P41:AE41" si="11">SUM(P42:P43)</f>
        <v>0</v>
      </c>
      <c r="Q41" s="388">
        <f t="shared" si="11"/>
        <v>0</v>
      </c>
      <c r="R41" s="388">
        <f t="shared" si="11"/>
        <v>0</v>
      </c>
      <c r="S41" s="388">
        <f t="shared" si="11"/>
        <v>0</v>
      </c>
      <c r="T41" s="381">
        <f>SUM(T42:T43)</f>
        <v>500</v>
      </c>
      <c r="U41" s="381">
        <f t="shared" si="11"/>
        <v>0</v>
      </c>
      <c r="V41" s="210">
        <v>500</v>
      </c>
      <c r="W41" s="210">
        <v>0</v>
      </c>
      <c r="X41" s="23">
        <f t="shared" si="11"/>
        <v>0</v>
      </c>
      <c r="Y41" s="23">
        <f t="shared" si="11"/>
        <v>0</v>
      </c>
      <c r="Z41" s="23">
        <f t="shared" si="11"/>
        <v>0</v>
      </c>
      <c r="AA41" s="23">
        <f t="shared" si="11"/>
        <v>0</v>
      </c>
      <c r="AB41" s="23">
        <f t="shared" si="11"/>
        <v>0</v>
      </c>
      <c r="AC41" s="23">
        <f t="shared" si="11"/>
        <v>0</v>
      </c>
      <c r="AD41" s="23">
        <f t="shared" si="11"/>
        <v>0</v>
      </c>
      <c r="AE41" s="23">
        <f t="shared" si="11"/>
        <v>0</v>
      </c>
    </row>
    <row r="42" spans="1:31" ht="143.25" customHeight="1" thickBot="1">
      <c r="A42" s="17"/>
      <c r="B42" s="25"/>
      <c r="C42" s="47" t="s">
        <v>193</v>
      </c>
      <c r="D42" s="75" t="s">
        <v>194</v>
      </c>
      <c r="E42" s="75" t="s">
        <v>195</v>
      </c>
      <c r="F42" s="157" t="s">
        <v>22</v>
      </c>
      <c r="G42" s="157" t="s">
        <v>22</v>
      </c>
      <c r="H42" s="157" t="s">
        <v>22</v>
      </c>
      <c r="I42" s="192" t="s">
        <v>22</v>
      </c>
      <c r="J42" s="11"/>
      <c r="K42" s="299"/>
      <c r="L42" s="272"/>
      <c r="M42" s="270"/>
      <c r="N42" s="48" t="s">
        <v>188</v>
      </c>
      <c r="O42" s="50" t="s">
        <v>196</v>
      </c>
      <c r="P42" s="388"/>
      <c r="Q42" s="388"/>
      <c r="R42" s="388"/>
      <c r="S42" s="388"/>
      <c r="T42" s="381">
        <v>500</v>
      </c>
      <c r="U42" s="381">
        <v>0</v>
      </c>
      <c r="V42" s="210">
        <v>500</v>
      </c>
      <c r="W42" s="210">
        <v>0</v>
      </c>
      <c r="X42" s="23"/>
      <c r="Y42" s="15"/>
      <c r="Z42" s="23"/>
      <c r="AA42" s="15"/>
      <c r="AB42" s="23"/>
      <c r="AC42" s="15"/>
      <c r="AD42" s="23"/>
      <c r="AE42" s="15"/>
    </row>
    <row r="43" spans="1:31" ht="58.2" thickBot="1">
      <c r="A43" s="17"/>
      <c r="B43" s="25"/>
      <c r="C43" s="47" t="s">
        <v>197</v>
      </c>
      <c r="D43" s="13" t="s">
        <v>198</v>
      </c>
      <c r="E43" s="11" t="s">
        <v>199</v>
      </c>
      <c r="F43" s="12" t="s">
        <v>74</v>
      </c>
      <c r="G43" s="12" t="s">
        <v>22</v>
      </c>
      <c r="H43" s="12"/>
      <c r="I43" s="67"/>
      <c r="J43" s="300"/>
      <c r="K43" s="294"/>
      <c r="L43" s="301"/>
      <c r="M43" s="258"/>
      <c r="N43" s="48" t="s">
        <v>200</v>
      </c>
      <c r="O43" s="50" t="s">
        <v>201</v>
      </c>
      <c r="P43" s="388"/>
      <c r="Q43" s="388"/>
      <c r="R43" s="388"/>
      <c r="S43" s="388"/>
      <c r="T43" s="381">
        <v>0</v>
      </c>
      <c r="U43" s="381">
        <v>0</v>
      </c>
      <c r="V43" s="210">
        <v>0</v>
      </c>
      <c r="W43" s="210">
        <v>0</v>
      </c>
      <c r="X43" s="23"/>
      <c r="Y43" s="15"/>
      <c r="Z43" s="23"/>
      <c r="AA43" s="15"/>
      <c r="AB43" s="23"/>
      <c r="AC43" s="15"/>
      <c r="AD43" s="23"/>
      <c r="AE43" s="15"/>
    </row>
    <row r="44" spans="1:31" ht="16.2" thickBot="1">
      <c r="A44" s="17"/>
      <c r="B44" s="20" t="s">
        <v>202</v>
      </c>
      <c r="C44" s="19"/>
      <c r="D44" s="18" t="s">
        <v>203</v>
      </c>
      <c r="E44" s="11"/>
      <c r="F44" s="57"/>
      <c r="G44" s="57"/>
      <c r="H44" s="57"/>
      <c r="I44" s="57"/>
      <c r="J44" s="230"/>
      <c r="K44" s="33"/>
      <c r="L44" s="302"/>
      <c r="M44" s="243"/>
      <c r="N44" s="21"/>
      <c r="O44" s="22" t="s">
        <v>204</v>
      </c>
      <c r="P44" s="388">
        <f t="shared" ref="P44:S44" si="12">SUM(P45:P46)</f>
        <v>3000</v>
      </c>
      <c r="Q44" s="388">
        <f t="shared" si="12"/>
        <v>0</v>
      </c>
      <c r="R44" s="388">
        <f t="shared" si="12"/>
        <v>2500</v>
      </c>
      <c r="S44" s="388">
        <f t="shared" si="12"/>
        <v>0</v>
      </c>
      <c r="T44" s="381">
        <f>SUM(T45:T47)</f>
        <v>2900</v>
      </c>
      <c r="U44" s="381">
        <f t="shared" ref="U44" si="13">SUM(U45:U47)</f>
        <v>0</v>
      </c>
      <c r="V44" s="210">
        <v>2900</v>
      </c>
      <c r="W44" s="210">
        <v>0</v>
      </c>
      <c r="X44" s="23">
        <f t="shared" ref="X44:AE44" si="14">SUM(X45:X46)</f>
        <v>0</v>
      </c>
      <c r="Y44" s="23">
        <f t="shared" si="14"/>
        <v>0</v>
      </c>
      <c r="Z44" s="23">
        <f t="shared" si="14"/>
        <v>0</v>
      </c>
      <c r="AA44" s="23">
        <f t="shared" si="14"/>
        <v>0</v>
      </c>
      <c r="AB44" s="23">
        <f t="shared" si="14"/>
        <v>0</v>
      </c>
      <c r="AC44" s="23">
        <f t="shared" si="14"/>
        <v>0</v>
      </c>
      <c r="AD44" s="23">
        <f t="shared" si="14"/>
        <v>0</v>
      </c>
      <c r="AE44" s="23">
        <f t="shared" si="14"/>
        <v>0</v>
      </c>
    </row>
    <row r="45" spans="1:31" ht="147.75" customHeight="1" thickBot="1">
      <c r="A45" s="17"/>
      <c r="B45" s="25"/>
      <c r="C45" s="43" t="s">
        <v>205</v>
      </c>
      <c r="D45" s="75" t="s">
        <v>206</v>
      </c>
      <c r="E45" s="75" t="s">
        <v>207</v>
      </c>
      <c r="F45" s="157"/>
      <c r="G45" s="157"/>
      <c r="H45" s="157" t="s">
        <v>22</v>
      </c>
      <c r="I45" s="12" t="s">
        <v>22</v>
      </c>
      <c r="J45" s="248"/>
      <c r="K45" s="11"/>
      <c r="L45" s="303"/>
      <c r="M45" s="236"/>
      <c r="N45" s="48" t="s">
        <v>183</v>
      </c>
      <c r="O45" s="50" t="s">
        <v>208</v>
      </c>
      <c r="P45" s="388">
        <v>1000</v>
      </c>
      <c r="Q45" s="388"/>
      <c r="R45" s="388">
        <v>1000</v>
      </c>
      <c r="S45" s="388"/>
      <c r="T45" s="381">
        <v>500</v>
      </c>
      <c r="U45" s="381">
        <v>0</v>
      </c>
      <c r="V45" s="210">
        <v>500</v>
      </c>
      <c r="W45" s="210">
        <v>0</v>
      </c>
      <c r="X45" s="23"/>
      <c r="Y45" s="15"/>
      <c r="Z45" s="23"/>
      <c r="AA45" s="15"/>
      <c r="AB45" s="23"/>
      <c r="AC45" s="15"/>
      <c r="AD45" s="23"/>
      <c r="AE45" s="15"/>
    </row>
    <row r="46" spans="1:31" ht="43.8" thickBot="1">
      <c r="A46" s="17"/>
      <c r="B46" s="25"/>
      <c r="C46" s="43" t="s">
        <v>209</v>
      </c>
      <c r="D46" s="11" t="s">
        <v>210</v>
      </c>
      <c r="E46" s="11" t="s">
        <v>211</v>
      </c>
      <c r="F46" s="151" t="s">
        <v>22</v>
      </c>
      <c r="G46" s="12" t="s">
        <v>22</v>
      </c>
      <c r="H46" s="12" t="s">
        <v>22</v>
      </c>
      <c r="I46" s="12" t="s">
        <v>22</v>
      </c>
      <c r="J46" s="248"/>
      <c r="K46" s="39"/>
      <c r="L46" s="235"/>
      <c r="M46" s="236"/>
      <c r="N46" s="48" t="s">
        <v>183</v>
      </c>
      <c r="O46" s="50" t="s">
        <v>212</v>
      </c>
      <c r="P46" s="388">
        <v>2000</v>
      </c>
      <c r="Q46" s="388"/>
      <c r="R46" s="388">
        <v>1500</v>
      </c>
      <c r="S46" s="388"/>
      <c r="T46" s="381">
        <v>1000</v>
      </c>
      <c r="U46" s="381">
        <v>0</v>
      </c>
      <c r="V46" s="210">
        <v>1000</v>
      </c>
      <c r="W46" s="210">
        <v>0</v>
      </c>
      <c r="X46" s="23"/>
      <c r="Y46" s="15"/>
      <c r="Z46" s="23"/>
      <c r="AA46" s="15"/>
      <c r="AB46" s="23"/>
      <c r="AC46" s="15"/>
      <c r="AD46" s="23"/>
      <c r="AE46" s="15"/>
    </row>
    <row r="47" spans="1:31" ht="58.2" thickBot="1">
      <c r="A47" s="17"/>
      <c r="B47" s="25"/>
      <c r="C47" s="43" t="s">
        <v>213</v>
      </c>
      <c r="D47" s="44" t="s">
        <v>214</v>
      </c>
      <c r="E47" s="45" t="s">
        <v>215</v>
      </c>
      <c r="F47" s="12" t="s">
        <v>22</v>
      </c>
      <c r="G47" s="12" t="s">
        <v>22</v>
      </c>
      <c r="H47" s="12" t="s">
        <v>22</v>
      </c>
      <c r="I47" s="12" t="s">
        <v>22</v>
      </c>
      <c r="J47" s="223"/>
      <c r="K47" s="224"/>
      <c r="L47" s="304"/>
      <c r="M47" s="305"/>
      <c r="N47" s="48" t="s">
        <v>183</v>
      </c>
      <c r="O47" s="50" t="s">
        <v>216</v>
      </c>
      <c r="P47" s="388">
        <v>1250</v>
      </c>
      <c r="Q47" s="388"/>
      <c r="R47" s="388">
        <v>1250</v>
      </c>
      <c r="S47" s="388"/>
      <c r="T47" s="381">
        <v>1400</v>
      </c>
      <c r="U47" s="381">
        <v>0</v>
      </c>
      <c r="V47" s="210">
        <v>1400</v>
      </c>
      <c r="W47" s="210">
        <v>0</v>
      </c>
      <c r="X47" s="23"/>
      <c r="Y47" s="69"/>
      <c r="Z47" s="23"/>
      <c r="AA47" s="69"/>
      <c r="AB47" s="23"/>
      <c r="AC47" s="69"/>
      <c r="AD47" s="23"/>
      <c r="AE47" s="69"/>
    </row>
    <row r="48" spans="1:31" ht="16.2" thickBot="1">
      <c r="A48" s="70" t="s">
        <v>217</v>
      </c>
      <c r="B48" s="71"/>
      <c r="C48" s="71"/>
      <c r="D48" s="72" t="s">
        <v>218</v>
      </c>
      <c r="E48" s="45" t="s">
        <v>219</v>
      </c>
      <c r="F48" s="12" t="s">
        <v>22</v>
      </c>
      <c r="G48" s="12" t="s">
        <v>22</v>
      </c>
      <c r="H48" s="12" t="s">
        <v>22</v>
      </c>
      <c r="I48" s="12" t="s">
        <v>22</v>
      </c>
      <c r="J48" s="222"/>
      <c r="K48" s="219"/>
      <c r="L48" s="251"/>
      <c r="M48" s="221"/>
      <c r="N48" s="21"/>
      <c r="O48" s="14" t="s">
        <v>220</v>
      </c>
      <c r="P48" s="388">
        <f t="shared" ref="P48:AE48" si="15">P49+P52+P55</f>
        <v>2200</v>
      </c>
      <c r="Q48" s="388">
        <f t="shared" si="15"/>
        <v>0</v>
      </c>
      <c r="R48" s="388">
        <f t="shared" si="15"/>
        <v>2000</v>
      </c>
      <c r="S48" s="388">
        <f t="shared" si="15"/>
        <v>0</v>
      </c>
      <c r="T48" s="381">
        <f>T49+T52+T55</f>
        <v>15750</v>
      </c>
      <c r="U48" s="381">
        <f>U49+U52+U55</f>
        <v>0</v>
      </c>
      <c r="V48" s="212">
        <v>17750</v>
      </c>
      <c r="W48" s="212">
        <v>0</v>
      </c>
      <c r="X48" s="15">
        <f t="shared" si="15"/>
        <v>0</v>
      </c>
      <c r="Y48" s="15">
        <f t="shared" si="15"/>
        <v>0</v>
      </c>
      <c r="Z48" s="15">
        <f t="shared" si="15"/>
        <v>0</v>
      </c>
      <c r="AA48" s="15">
        <f t="shared" si="15"/>
        <v>0</v>
      </c>
      <c r="AB48" s="15">
        <f t="shared" si="15"/>
        <v>0</v>
      </c>
      <c r="AC48" s="15">
        <f t="shared" si="15"/>
        <v>0</v>
      </c>
      <c r="AD48" s="15">
        <f t="shared" si="15"/>
        <v>0</v>
      </c>
      <c r="AE48" s="15">
        <f t="shared" si="15"/>
        <v>0</v>
      </c>
    </row>
    <row r="49" spans="1:31" ht="16.2" thickBot="1">
      <c r="A49" s="17"/>
      <c r="B49" s="73" t="s">
        <v>221</v>
      </c>
      <c r="C49" s="74"/>
      <c r="D49" s="18" t="s">
        <v>222</v>
      </c>
      <c r="E49" s="45"/>
      <c r="F49" s="12"/>
      <c r="G49" s="12"/>
      <c r="H49" s="12"/>
      <c r="I49" s="12"/>
      <c r="J49" s="306"/>
      <c r="K49" s="219"/>
      <c r="L49" s="307"/>
      <c r="M49" s="221"/>
      <c r="N49" s="21"/>
      <c r="O49" s="22" t="s">
        <v>223</v>
      </c>
      <c r="P49" s="388">
        <f t="shared" ref="P49:AE49" si="16">SUM(P50:P51)</f>
        <v>1200</v>
      </c>
      <c r="Q49" s="388">
        <f t="shared" si="16"/>
        <v>0</v>
      </c>
      <c r="R49" s="388">
        <f t="shared" si="16"/>
        <v>1000</v>
      </c>
      <c r="S49" s="388">
        <f t="shared" si="16"/>
        <v>0</v>
      </c>
      <c r="T49" s="381">
        <f>SUM(T50:T51)</f>
        <v>1250</v>
      </c>
      <c r="U49" s="381">
        <f t="shared" si="16"/>
        <v>0</v>
      </c>
      <c r="V49" s="210">
        <v>1250</v>
      </c>
      <c r="W49" s="210">
        <v>0</v>
      </c>
      <c r="X49" s="23">
        <f t="shared" si="16"/>
        <v>0</v>
      </c>
      <c r="Y49" s="23">
        <f t="shared" si="16"/>
        <v>0</v>
      </c>
      <c r="Z49" s="23">
        <f t="shared" si="16"/>
        <v>0</v>
      </c>
      <c r="AA49" s="23">
        <f t="shared" si="16"/>
        <v>0</v>
      </c>
      <c r="AB49" s="23">
        <f t="shared" si="16"/>
        <v>0</v>
      </c>
      <c r="AC49" s="23">
        <f t="shared" si="16"/>
        <v>0</v>
      </c>
      <c r="AD49" s="23">
        <f t="shared" si="16"/>
        <v>0</v>
      </c>
      <c r="AE49" s="23">
        <f t="shared" si="16"/>
        <v>0</v>
      </c>
    </row>
    <row r="50" spans="1:31" ht="105.75" customHeight="1" thickBot="1">
      <c r="A50" s="17"/>
      <c r="B50" s="30"/>
      <c r="C50" s="47" t="s">
        <v>224</v>
      </c>
      <c r="D50" s="11" t="s">
        <v>225</v>
      </c>
      <c r="E50" s="45" t="s">
        <v>226</v>
      </c>
      <c r="F50" s="12" t="s">
        <v>227</v>
      </c>
      <c r="G50" s="12" t="s">
        <v>22</v>
      </c>
      <c r="H50" s="12" t="s">
        <v>22</v>
      </c>
      <c r="I50" s="32" t="s">
        <v>22</v>
      </c>
      <c r="J50" s="300"/>
      <c r="K50" s="228"/>
      <c r="L50" s="308"/>
      <c r="M50" s="221"/>
      <c r="N50" s="13" t="s">
        <v>42</v>
      </c>
      <c r="O50" s="50" t="s">
        <v>228</v>
      </c>
      <c r="P50" s="388">
        <v>1000</v>
      </c>
      <c r="Q50" s="388"/>
      <c r="R50" s="388">
        <v>500</v>
      </c>
      <c r="S50" s="388"/>
      <c r="T50" s="381">
        <v>1000</v>
      </c>
      <c r="U50" s="381">
        <v>0</v>
      </c>
      <c r="V50" s="210">
        <v>1000</v>
      </c>
      <c r="W50" s="210">
        <v>0</v>
      </c>
      <c r="X50" s="23"/>
      <c r="Y50" s="15"/>
      <c r="Z50" s="23"/>
      <c r="AA50" s="15"/>
      <c r="AB50" s="23"/>
      <c r="AC50" s="15"/>
      <c r="AD50" s="23"/>
      <c r="AE50" s="15"/>
    </row>
    <row r="51" spans="1:31" ht="73.5" customHeight="1" thickBot="1">
      <c r="A51" s="28"/>
      <c r="B51" s="30"/>
      <c r="C51" s="43" t="s">
        <v>229</v>
      </c>
      <c r="D51" s="75" t="s">
        <v>230</v>
      </c>
      <c r="E51" s="45" t="s">
        <v>231</v>
      </c>
      <c r="F51" s="12" t="s">
        <v>22</v>
      </c>
      <c r="G51" s="12" t="s">
        <v>22</v>
      </c>
      <c r="H51" s="12"/>
      <c r="I51" s="12" t="s">
        <v>22</v>
      </c>
      <c r="J51" s="230"/>
      <c r="K51" s="219"/>
      <c r="L51" s="231"/>
      <c r="M51" s="221"/>
      <c r="N51" s="13" t="s">
        <v>232</v>
      </c>
      <c r="O51" s="50" t="s">
        <v>233</v>
      </c>
      <c r="P51" s="388">
        <v>200</v>
      </c>
      <c r="Q51" s="388"/>
      <c r="R51" s="388">
        <v>500</v>
      </c>
      <c r="S51" s="388"/>
      <c r="T51" s="381">
        <v>250</v>
      </c>
      <c r="U51" s="381">
        <v>0</v>
      </c>
      <c r="V51" s="210">
        <v>250</v>
      </c>
      <c r="W51" s="210">
        <v>0</v>
      </c>
      <c r="X51" s="23"/>
      <c r="Y51" s="15"/>
      <c r="Z51" s="23"/>
      <c r="AA51" s="15"/>
      <c r="AB51" s="23"/>
      <c r="AC51" s="15"/>
      <c r="AD51" s="23"/>
      <c r="AE51" s="15"/>
    </row>
    <row r="52" spans="1:31" ht="16.2" thickBot="1">
      <c r="A52" s="17"/>
      <c r="B52" s="20" t="s">
        <v>234</v>
      </c>
      <c r="C52" s="74"/>
      <c r="D52" s="18" t="s">
        <v>235</v>
      </c>
      <c r="E52" s="45"/>
      <c r="F52" s="12"/>
      <c r="G52" s="12"/>
      <c r="H52" s="12"/>
      <c r="I52" s="12"/>
      <c r="J52" s="222"/>
      <c r="K52" s="219"/>
      <c r="L52" s="251"/>
      <c r="M52" s="221"/>
      <c r="N52" s="21"/>
      <c r="O52" s="22" t="s">
        <v>236</v>
      </c>
      <c r="P52" s="388">
        <f t="shared" ref="P52:S52" si="17">SUM(P53)</f>
        <v>0</v>
      </c>
      <c r="Q52" s="388">
        <f t="shared" si="17"/>
        <v>0</v>
      </c>
      <c r="R52" s="388">
        <f t="shared" si="17"/>
        <v>0</v>
      </c>
      <c r="S52" s="388">
        <f t="shared" si="17"/>
        <v>0</v>
      </c>
      <c r="T52" s="381">
        <f>SUM(T53:T54)</f>
        <v>2500</v>
      </c>
      <c r="U52" s="381">
        <f>SUM(U53:AE53)</f>
        <v>0</v>
      </c>
      <c r="V52" s="210">
        <v>2500</v>
      </c>
      <c r="W52" s="210">
        <v>0</v>
      </c>
      <c r="X52" s="23">
        <f t="shared" ref="X52:AE52" si="18">SUM(X53)</f>
        <v>0</v>
      </c>
      <c r="Y52" s="23">
        <f t="shared" si="18"/>
        <v>0</v>
      </c>
      <c r="Z52" s="23">
        <f t="shared" si="18"/>
        <v>0</v>
      </c>
      <c r="AA52" s="23">
        <f t="shared" si="18"/>
        <v>0</v>
      </c>
      <c r="AB52" s="23">
        <f t="shared" si="18"/>
        <v>0</v>
      </c>
      <c r="AC52" s="23">
        <f t="shared" si="18"/>
        <v>0</v>
      </c>
      <c r="AD52" s="23">
        <f t="shared" si="18"/>
        <v>0</v>
      </c>
      <c r="AE52" s="23">
        <f t="shared" si="18"/>
        <v>0</v>
      </c>
    </row>
    <row r="53" spans="1:31" ht="58.2" thickBot="1">
      <c r="A53" s="17"/>
      <c r="B53" s="30"/>
      <c r="C53" s="47" t="s">
        <v>237</v>
      </c>
      <c r="D53" s="11" t="s">
        <v>238</v>
      </c>
      <c r="E53" s="45" t="s">
        <v>239</v>
      </c>
      <c r="F53" s="12" t="s">
        <v>22</v>
      </c>
      <c r="G53" s="12" t="s">
        <v>22</v>
      </c>
      <c r="H53" s="12" t="s">
        <v>22</v>
      </c>
      <c r="I53" s="12" t="s">
        <v>22</v>
      </c>
      <c r="J53" s="218"/>
      <c r="K53" s="33"/>
      <c r="L53" s="251"/>
      <c r="M53" s="221"/>
      <c r="N53" s="13" t="s">
        <v>42</v>
      </c>
      <c r="O53" s="50" t="s">
        <v>240</v>
      </c>
      <c r="P53" s="388"/>
      <c r="Q53" s="388"/>
      <c r="R53" s="388"/>
      <c r="S53" s="388"/>
      <c r="T53" s="381">
        <v>0</v>
      </c>
      <c r="U53" s="381">
        <v>0</v>
      </c>
      <c r="V53" s="210">
        <v>0</v>
      </c>
      <c r="W53" s="210">
        <v>0</v>
      </c>
      <c r="X53" s="23"/>
      <c r="Y53" s="15"/>
      <c r="Z53" s="23"/>
      <c r="AA53" s="15"/>
      <c r="AB53" s="23"/>
      <c r="AC53" s="15"/>
      <c r="AD53" s="23"/>
      <c r="AE53" s="15"/>
    </row>
    <row r="54" spans="1:31" ht="58.2" thickBot="1">
      <c r="A54" s="76"/>
      <c r="B54" s="29"/>
      <c r="C54" s="41" t="s">
        <v>241</v>
      </c>
      <c r="D54" s="75" t="s">
        <v>643</v>
      </c>
      <c r="E54" s="75" t="s">
        <v>242</v>
      </c>
      <c r="F54" s="157"/>
      <c r="G54" s="157"/>
      <c r="H54" s="157" t="s">
        <v>22</v>
      </c>
      <c r="I54" s="64"/>
      <c r="J54" s="218"/>
      <c r="K54" s="40"/>
      <c r="L54" s="233"/>
      <c r="M54" s="221"/>
      <c r="N54" s="172" t="s">
        <v>42</v>
      </c>
      <c r="O54" s="175" t="s">
        <v>243</v>
      </c>
      <c r="P54" s="388"/>
      <c r="Q54" s="388"/>
      <c r="R54" s="388"/>
      <c r="S54" s="388"/>
      <c r="T54" s="381">
        <v>2500</v>
      </c>
      <c r="U54" s="381">
        <v>0</v>
      </c>
      <c r="V54" s="210">
        <v>2500</v>
      </c>
      <c r="W54" s="210">
        <v>0</v>
      </c>
      <c r="X54" s="78"/>
      <c r="Y54" s="79"/>
      <c r="Z54" s="78"/>
      <c r="AA54" s="79"/>
      <c r="AB54" s="78"/>
      <c r="AC54" s="79"/>
      <c r="AD54" s="78"/>
      <c r="AE54" s="79"/>
    </row>
    <row r="55" spans="1:31" ht="16.2" thickBot="1">
      <c r="A55" s="17"/>
      <c r="B55" s="20" t="s">
        <v>244</v>
      </c>
      <c r="C55" s="74"/>
      <c r="D55" s="18" t="s">
        <v>245</v>
      </c>
      <c r="E55" s="45"/>
      <c r="F55" s="12"/>
      <c r="G55" s="12"/>
      <c r="H55" s="12"/>
      <c r="I55" s="12"/>
      <c r="J55" s="222"/>
      <c r="K55" s="219"/>
      <c r="L55" s="251"/>
      <c r="M55" s="221"/>
      <c r="N55" s="21"/>
      <c r="O55" s="22" t="s">
        <v>246</v>
      </c>
      <c r="P55" s="388">
        <f t="shared" ref="P55:AE55" si="19">SUM(P56)</f>
        <v>1000</v>
      </c>
      <c r="Q55" s="388">
        <f t="shared" si="19"/>
        <v>0</v>
      </c>
      <c r="R55" s="388">
        <f t="shared" si="19"/>
        <v>1000</v>
      </c>
      <c r="S55" s="388">
        <f t="shared" si="19"/>
        <v>0</v>
      </c>
      <c r="T55" s="381">
        <f t="shared" si="19"/>
        <v>12000</v>
      </c>
      <c r="U55" s="381">
        <f t="shared" si="19"/>
        <v>0</v>
      </c>
      <c r="V55" s="210">
        <v>14000</v>
      </c>
      <c r="W55" s="210">
        <v>0</v>
      </c>
      <c r="X55" s="23">
        <f t="shared" si="19"/>
        <v>0</v>
      </c>
      <c r="Y55" s="23">
        <f t="shared" si="19"/>
        <v>0</v>
      </c>
      <c r="Z55" s="23">
        <f t="shared" si="19"/>
        <v>0</v>
      </c>
      <c r="AA55" s="23">
        <f t="shared" si="19"/>
        <v>0</v>
      </c>
      <c r="AB55" s="23">
        <f t="shared" si="19"/>
        <v>0</v>
      </c>
      <c r="AC55" s="23">
        <f t="shared" si="19"/>
        <v>0</v>
      </c>
      <c r="AD55" s="23">
        <f t="shared" si="19"/>
        <v>0</v>
      </c>
      <c r="AE55" s="23">
        <f t="shared" si="19"/>
        <v>0</v>
      </c>
    </row>
    <row r="56" spans="1:31" ht="72.599999999999994" thickBot="1">
      <c r="A56" s="17"/>
      <c r="B56" s="30"/>
      <c r="C56" s="47" t="s">
        <v>247</v>
      </c>
      <c r="D56" s="11" t="s">
        <v>248</v>
      </c>
      <c r="E56" s="75" t="s">
        <v>249</v>
      </c>
      <c r="F56" s="157" t="s">
        <v>22</v>
      </c>
      <c r="G56" s="157" t="s">
        <v>22</v>
      </c>
      <c r="H56" s="157" t="s">
        <v>22</v>
      </c>
      <c r="I56" s="12" t="s">
        <v>22</v>
      </c>
      <c r="J56" s="222"/>
      <c r="K56" s="40"/>
      <c r="L56" s="233"/>
      <c r="M56" s="221"/>
      <c r="N56" s="13" t="s">
        <v>250</v>
      </c>
      <c r="O56" s="50" t="s">
        <v>251</v>
      </c>
      <c r="P56" s="388">
        <v>1000</v>
      </c>
      <c r="Q56" s="388"/>
      <c r="R56" s="388">
        <v>1000</v>
      </c>
      <c r="S56" s="388"/>
      <c r="T56" s="381">
        <v>12000</v>
      </c>
      <c r="U56" s="381">
        <v>0</v>
      </c>
      <c r="V56" s="210">
        <v>14000</v>
      </c>
      <c r="W56" s="210">
        <v>0</v>
      </c>
      <c r="X56" s="23"/>
      <c r="Y56" s="15"/>
      <c r="Z56" s="23"/>
      <c r="AA56" s="15"/>
      <c r="AB56" s="23"/>
      <c r="AC56" s="15"/>
      <c r="AD56" s="23"/>
      <c r="AE56" s="15"/>
    </row>
    <row r="57" spans="1:31" ht="29.4" thickBot="1">
      <c r="A57" s="70" t="s">
        <v>252</v>
      </c>
      <c r="B57" s="71"/>
      <c r="C57" s="71"/>
      <c r="D57" s="72" t="s">
        <v>253</v>
      </c>
      <c r="E57" s="45"/>
      <c r="F57" s="12"/>
      <c r="G57" s="12"/>
      <c r="H57" s="12"/>
      <c r="I57" s="12"/>
      <c r="J57" s="222"/>
      <c r="K57" s="219"/>
      <c r="L57" s="220"/>
      <c r="M57" s="221"/>
      <c r="N57" s="13"/>
      <c r="O57" s="14" t="s">
        <v>254</v>
      </c>
      <c r="P57" s="388">
        <f>P58+P63+P70+P72+P75+P79+P82+P84+P87</f>
        <v>5800</v>
      </c>
      <c r="Q57" s="388">
        <f t="shared" ref="Q57:U57" si="20">Q58+Q63+Q70+Q72+Q75+Q79+Q82+Q84+Q88</f>
        <v>0</v>
      </c>
      <c r="R57" s="388">
        <f t="shared" si="20"/>
        <v>6850</v>
      </c>
      <c r="S57" s="388">
        <f t="shared" si="20"/>
        <v>0</v>
      </c>
      <c r="T57" s="381">
        <f>T58+T63+T70+T72+T75+T79+T82+T84+T87</f>
        <v>5500</v>
      </c>
      <c r="U57" s="381">
        <f t="shared" si="20"/>
        <v>0</v>
      </c>
      <c r="V57" s="212">
        <v>6150</v>
      </c>
      <c r="W57" s="212">
        <v>0</v>
      </c>
      <c r="X57" s="23"/>
      <c r="Y57" s="69"/>
      <c r="Z57" s="23"/>
      <c r="AA57" s="69"/>
      <c r="AB57" s="23"/>
      <c r="AC57" s="69"/>
      <c r="AD57" s="23"/>
      <c r="AE57" s="69"/>
    </row>
    <row r="58" spans="1:31" ht="58.2" thickBot="1">
      <c r="A58" s="17"/>
      <c r="B58" s="73" t="s">
        <v>255</v>
      </c>
      <c r="C58" s="74"/>
      <c r="D58" s="18" t="s">
        <v>256</v>
      </c>
      <c r="E58" s="45"/>
      <c r="F58" s="12"/>
      <c r="G58" s="12"/>
      <c r="H58" s="12"/>
      <c r="I58" s="12"/>
      <c r="J58" s="306"/>
      <c r="K58" s="219"/>
      <c r="L58" s="307"/>
      <c r="M58" s="221"/>
      <c r="N58" s="13"/>
      <c r="O58" s="22" t="s">
        <v>257</v>
      </c>
      <c r="P58" s="388">
        <f t="shared" ref="P58:U58" si="21">SUM(P59:P62)</f>
        <v>0</v>
      </c>
      <c r="Q58" s="388">
        <f t="shared" si="21"/>
        <v>0</v>
      </c>
      <c r="R58" s="388">
        <f t="shared" si="21"/>
        <v>0</v>
      </c>
      <c r="S58" s="388">
        <f t="shared" si="21"/>
        <v>0</v>
      </c>
      <c r="T58" s="381">
        <f>SUM(T59:T62)</f>
        <v>500</v>
      </c>
      <c r="U58" s="381">
        <f t="shared" si="21"/>
        <v>0</v>
      </c>
      <c r="V58" s="210">
        <v>500</v>
      </c>
      <c r="W58" s="210">
        <v>0</v>
      </c>
      <c r="X58" s="23">
        <f t="shared" ref="X58:AE58" si="22">SUM(X59:X91)</f>
        <v>0</v>
      </c>
      <c r="Y58" s="23">
        <f t="shared" si="22"/>
        <v>0</v>
      </c>
      <c r="Z58" s="23">
        <f t="shared" si="22"/>
        <v>0</v>
      </c>
      <c r="AA58" s="23">
        <f t="shared" si="22"/>
        <v>0</v>
      </c>
      <c r="AB58" s="23">
        <f t="shared" si="22"/>
        <v>0</v>
      </c>
      <c r="AC58" s="23">
        <f t="shared" si="22"/>
        <v>0</v>
      </c>
      <c r="AD58" s="23">
        <f t="shared" si="22"/>
        <v>0</v>
      </c>
      <c r="AE58" s="23">
        <f t="shared" si="22"/>
        <v>0</v>
      </c>
    </row>
    <row r="59" spans="1:31" ht="29.4" thickBot="1">
      <c r="A59" s="17"/>
      <c r="B59" s="80"/>
      <c r="C59" s="81" t="s">
        <v>258</v>
      </c>
      <c r="D59" s="44" t="s">
        <v>259</v>
      </c>
      <c r="E59" s="82" t="s">
        <v>260</v>
      </c>
      <c r="F59" s="83" t="s">
        <v>22</v>
      </c>
      <c r="G59" s="83"/>
      <c r="H59" s="83"/>
      <c r="I59" s="84"/>
      <c r="J59" s="309"/>
      <c r="K59" s="286"/>
      <c r="L59" s="310"/>
      <c r="M59" s="221"/>
      <c r="N59" s="13" t="s">
        <v>261</v>
      </c>
      <c r="O59" s="61" t="s">
        <v>262</v>
      </c>
      <c r="P59" s="388"/>
      <c r="Q59" s="388"/>
      <c r="R59" s="388"/>
      <c r="S59" s="388"/>
      <c r="T59" s="381">
        <v>0</v>
      </c>
      <c r="U59" s="381">
        <v>0</v>
      </c>
      <c r="V59" s="210">
        <v>0</v>
      </c>
      <c r="W59" s="210">
        <v>0</v>
      </c>
      <c r="X59" s="85"/>
      <c r="Y59" s="86"/>
      <c r="Z59" s="85"/>
      <c r="AA59" s="86"/>
      <c r="AB59" s="85"/>
      <c r="AC59" s="86"/>
      <c r="AD59" s="85"/>
      <c r="AE59" s="86"/>
    </row>
    <row r="60" spans="1:31" ht="58.2" thickBot="1">
      <c r="A60" s="17"/>
      <c r="B60" s="80"/>
      <c r="C60" s="81" t="s">
        <v>263</v>
      </c>
      <c r="D60" s="87" t="s">
        <v>264</v>
      </c>
      <c r="E60" s="88" t="s">
        <v>265</v>
      </c>
      <c r="F60" s="83" t="s">
        <v>22</v>
      </c>
      <c r="G60" s="83" t="s">
        <v>22</v>
      </c>
      <c r="H60" s="83" t="s">
        <v>22</v>
      </c>
      <c r="I60" s="83" t="s">
        <v>22</v>
      </c>
      <c r="J60" s="230"/>
      <c r="K60" s="40"/>
      <c r="L60" s="311"/>
      <c r="M60" s="221"/>
      <c r="N60" s="13" t="s">
        <v>261</v>
      </c>
      <c r="O60" s="61" t="s">
        <v>266</v>
      </c>
      <c r="P60" s="388"/>
      <c r="Q60" s="388"/>
      <c r="R60" s="388"/>
      <c r="S60" s="388"/>
      <c r="T60" s="381">
        <v>500</v>
      </c>
      <c r="U60" s="381">
        <v>0</v>
      </c>
      <c r="V60" s="210">
        <v>500</v>
      </c>
      <c r="W60" s="210">
        <v>0</v>
      </c>
      <c r="X60" s="85"/>
      <c r="Y60" s="86"/>
      <c r="Z60" s="85"/>
      <c r="AA60" s="86"/>
      <c r="AB60" s="85"/>
      <c r="AC60" s="86"/>
      <c r="AD60" s="85"/>
      <c r="AE60" s="86"/>
    </row>
    <row r="61" spans="1:31" ht="72.599999999999994" thickBot="1">
      <c r="A61" s="17"/>
      <c r="B61" s="80"/>
      <c r="C61" s="81" t="s">
        <v>267</v>
      </c>
      <c r="D61" s="89" t="s">
        <v>268</v>
      </c>
      <c r="E61" s="88" t="s">
        <v>269</v>
      </c>
      <c r="F61" s="83" t="s">
        <v>22</v>
      </c>
      <c r="G61" s="83" t="s">
        <v>22</v>
      </c>
      <c r="H61" s="83" t="s">
        <v>22</v>
      </c>
      <c r="I61" s="83" t="s">
        <v>22</v>
      </c>
      <c r="J61" s="312"/>
      <c r="K61" s="40"/>
      <c r="L61" s="313"/>
      <c r="M61" s="221"/>
      <c r="N61" s="13" t="s">
        <v>261</v>
      </c>
      <c r="O61" s="61" t="s">
        <v>270</v>
      </c>
      <c r="P61" s="388"/>
      <c r="Q61" s="388"/>
      <c r="R61" s="388"/>
      <c r="S61" s="388"/>
      <c r="T61" s="381">
        <v>0</v>
      </c>
      <c r="U61" s="381">
        <v>0</v>
      </c>
      <c r="V61" s="210">
        <v>0</v>
      </c>
      <c r="W61" s="210">
        <v>0</v>
      </c>
      <c r="X61" s="85"/>
      <c r="Y61" s="86"/>
      <c r="Z61" s="85"/>
      <c r="AA61" s="86"/>
      <c r="AB61" s="85"/>
      <c r="AC61" s="86"/>
      <c r="AD61" s="85"/>
      <c r="AE61" s="86"/>
    </row>
    <row r="62" spans="1:31" ht="29.4" thickBot="1">
      <c r="A62" s="17"/>
      <c r="B62" s="80"/>
      <c r="C62" s="81" t="s">
        <v>271</v>
      </c>
      <c r="D62" s="89" t="s">
        <v>272</v>
      </c>
      <c r="E62" s="90" t="s">
        <v>273</v>
      </c>
      <c r="F62" s="83" t="s">
        <v>274</v>
      </c>
      <c r="G62" s="83" t="s">
        <v>274</v>
      </c>
      <c r="H62" s="83" t="s">
        <v>22</v>
      </c>
      <c r="I62" s="84" t="s">
        <v>22</v>
      </c>
      <c r="J62" s="63"/>
      <c r="K62" s="260"/>
      <c r="L62" s="314"/>
      <c r="M62" s="221"/>
      <c r="N62" s="13" t="s">
        <v>261</v>
      </c>
      <c r="O62" s="61" t="s">
        <v>275</v>
      </c>
      <c r="P62" s="388"/>
      <c r="Q62" s="388"/>
      <c r="R62" s="388"/>
      <c r="S62" s="388"/>
      <c r="T62" s="381">
        <v>0</v>
      </c>
      <c r="U62" s="381">
        <v>0</v>
      </c>
      <c r="V62" s="210">
        <v>0</v>
      </c>
      <c r="W62" s="210">
        <v>0</v>
      </c>
      <c r="X62" s="85"/>
      <c r="Y62" s="86"/>
      <c r="Z62" s="85"/>
      <c r="AA62" s="86"/>
      <c r="AB62" s="85"/>
      <c r="AC62" s="86"/>
      <c r="AD62" s="85"/>
      <c r="AE62" s="86"/>
    </row>
    <row r="63" spans="1:31" ht="29.4" thickBot="1">
      <c r="A63" s="17"/>
      <c r="B63" s="73" t="s">
        <v>276</v>
      </c>
      <c r="C63" s="74"/>
      <c r="D63" s="18" t="s">
        <v>277</v>
      </c>
      <c r="E63" s="45"/>
      <c r="F63" s="12"/>
      <c r="G63" s="12"/>
      <c r="H63" s="12"/>
      <c r="I63" s="12"/>
      <c r="J63" s="315"/>
      <c r="K63" s="219"/>
      <c r="L63" s="316"/>
      <c r="M63" s="221"/>
      <c r="N63" s="13"/>
      <c r="O63" s="22" t="s">
        <v>278</v>
      </c>
      <c r="P63" s="388">
        <f t="shared" ref="P63:S63" si="23">SUM(P64:P71)</f>
        <v>4600</v>
      </c>
      <c r="Q63" s="388">
        <f t="shared" si="23"/>
        <v>0</v>
      </c>
      <c r="R63" s="388">
        <f t="shared" si="23"/>
        <v>5650</v>
      </c>
      <c r="S63" s="388">
        <f t="shared" si="23"/>
        <v>0</v>
      </c>
      <c r="T63" s="381">
        <f>SUM(T64:T69)</f>
        <v>1250</v>
      </c>
      <c r="U63" s="381">
        <f t="shared" ref="U63" si="24">SUM(U64:U69)</f>
        <v>0</v>
      </c>
      <c r="V63" s="210">
        <v>1350</v>
      </c>
      <c r="W63" s="210">
        <v>0</v>
      </c>
      <c r="X63" s="23">
        <f>SUM(X64:X69)</f>
        <v>0</v>
      </c>
      <c r="Y63" s="23"/>
      <c r="Z63" s="23"/>
      <c r="AA63" s="23"/>
      <c r="AB63" s="23"/>
      <c r="AC63" s="23"/>
      <c r="AD63" s="23"/>
      <c r="AE63" s="23"/>
    </row>
    <row r="64" spans="1:31" ht="355.2" customHeight="1" thickBot="1">
      <c r="A64" s="17"/>
      <c r="B64" s="80"/>
      <c r="C64" s="81" t="s">
        <v>279</v>
      </c>
      <c r="D64" s="91" t="s">
        <v>280</v>
      </c>
      <c r="E64" s="88" t="s">
        <v>281</v>
      </c>
      <c r="F64" s="83" t="s">
        <v>74</v>
      </c>
      <c r="G64" s="83" t="s">
        <v>22</v>
      </c>
      <c r="H64" s="83" t="s">
        <v>22</v>
      </c>
      <c r="I64" s="84" t="s">
        <v>22</v>
      </c>
      <c r="J64" s="300"/>
      <c r="K64" s="228"/>
      <c r="L64" s="308"/>
      <c r="M64" s="317"/>
      <c r="N64" s="13" t="s">
        <v>261</v>
      </c>
      <c r="O64" s="61" t="s">
        <v>282</v>
      </c>
      <c r="P64" s="388">
        <v>1000</v>
      </c>
      <c r="Q64" s="388"/>
      <c r="R64" s="388">
        <v>1000</v>
      </c>
      <c r="S64" s="388"/>
      <c r="T64" s="381">
        <v>1000</v>
      </c>
      <c r="U64" s="381">
        <v>0</v>
      </c>
      <c r="V64" s="210">
        <v>1000</v>
      </c>
      <c r="W64" s="210">
        <v>0</v>
      </c>
      <c r="X64" s="85"/>
      <c r="Y64" s="86"/>
      <c r="Z64" s="85"/>
      <c r="AA64" s="86"/>
      <c r="AB64" s="85"/>
      <c r="AC64" s="86"/>
      <c r="AD64" s="85"/>
      <c r="AE64" s="86"/>
    </row>
    <row r="65" spans="1:31" ht="286.95" customHeight="1" thickBot="1">
      <c r="A65" s="17"/>
      <c r="B65" s="80"/>
      <c r="C65" s="81" t="s">
        <v>283</v>
      </c>
      <c r="D65" s="93" t="s">
        <v>284</v>
      </c>
      <c r="E65" s="90" t="s">
        <v>285</v>
      </c>
      <c r="F65" s="83" t="s">
        <v>22</v>
      </c>
      <c r="G65" s="83" t="s">
        <v>22</v>
      </c>
      <c r="H65" s="83" t="s">
        <v>22</v>
      </c>
      <c r="I65" s="83" t="s">
        <v>22</v>
      </c>
      <c r="J65" s="230"/>
      <c r="K65" s="318"/>
      <c r="L65" s="319"/>
      <c r="M65" s="226"/>
      <c r="N65" s="13" t="s">
        <v>261</v>
      </c>
      <c r="O65" s="61" t="s">
        <v>286</v>
      </c>
      <c r="P65" s="388"/>
      <c r="Q65" s="388"/>
      <c r="R65" s="388">
        <v>250</v>
      </c>
      <c r="S65" s="388"/>
      <c r="T65" s="381">
        <v>250</v>
      </c>
      <c r="U65" s="381">
        <v>0</v>
      </c>
      <c r="V65" s="210">
        <v>0</v>
      </c>
      <c r="W65" s="210">
        <v>0</v>
      </c>
      <c r="X65" s="85"/>
      <c r="Y65" s="86"/>
      <c r="Z65" s="85"/>
      <c r="AA65" s="86"/>
      <c r="AB65" s="85"/>
      <c r="AC65" s="86"/>
      <c r="AD65" s="85"/>
      <c r="AE65" s="86"/>
    </row>
    <row r="66" spans="1:31" ht="269.39999999999998" customHeight="1" thickBot="1">
      <c r="A66" s="28"/>
      <c r="B66" s="30"/>
      <c r="C66" s="81" t="s">
        <v>287</v>
      </c>
      <c r="D66" s="11" t="s">
        <v>288</v>
      </c>
      <c r="E66" s="45" t="s">
        <v>289</v>
      </c>
      <c r="F66" s="12" t="s">
        <v>22</v>
      </c>
      <c r="G66" s="12" t="s">
        <v>22</v>
      </c>
      <c r="H66" s="12" t="s">
        <v>22</v>
      </c>
      <c r="I66" s="12" t="s">
        <v>22</v>
      </c>
      <c r="J66" s="320"/>
      <c r="K66" s="219"/>
      <c r="L66" s="284"/>
      <c r="M66" s="321"/>
      <c r="N66" s="13" t="s">
        <v>261</v>
      </c>
      <c r="O66" s="61" t="s">
        <v>290</v>
      </c>
      <c r="P66" s="388">
        <v>1000</v>
      </c>
      <c r="Q66" s="388"/>
      <c r="R66" s="388">
        <v>1000</v>
      </c>
      <c r="S66" s="388"/>
      <c r="T66" s="381">
        <v>0</v>
      </c>
      <c r="U66" s="381">
        <v>0</v>
      </c>
      <c r="V66" s="210">
        <v>0</v>
      </c>
      <c r="W66" s="210">
        <v>0</v>
      </c>
      <c r="X66" s="23"/>
      <c r="Y66" s="15"/>
      <c r="Z66" s="23"/>
      <c r="AA66" s="15"/>
      <c r="AB66" s="23"/>
      <c r="AC66" s="15"/>
      <c r="AD66" s="23"/>
      <c r="AE66" s="15"/>
    </row>
    <row r="67" spans="1:31" ht="273" customHeight="1" thickBot="1">
      <c r="A67" s="17"/>
      <c r="B67" s="29"/>
      <c r="C67" s="81" t="s">
        <v>291</v>
      </c>
      <c r="D67" s="11" t="s">
        <v>292</v>
      </c>
      <c r="E67" s="45" t="s">
        <v>293</v>
      </c>
      <c r="F67" s="12" t="s">
        <v>22</v>
      </c>
      <c r="G67" s="12" t="s">
        <v>22</v>
      </c>
      <c r="H67" s="12"/>
      <c r="I67" s="12"/>
      <c r="J67" s="222"/>
      <c r="K67" s="219"/>
      <c r="L67" s="220"/>
      <c r="M67" s="226"/>
      <c r="N67" s="13" t="s">
        <v>261</v>
      </c>
      <c r="O67" s="61" t="s">
        <v>294</v>
      </c>
      <c r="P67" s="388">
        <v>200</v>
      </c>
      <c r="Q67" s="388"/>
      <c r="R67" s="388">
        <v>500</v>
      </c>
      <c r="S67" s="388"/>
      <c r="T67" s="381">
        <v>0</v>
      </c>
      <c r="U67" s="381"/>
      <c r="V67" s="210">
        <v>0</v>
      </c>
      <c r="W67" s="210">
        <v>0</v>
      </c>
      <c r="X67" s="23"/>
      <c r="Y67" s="15"/>
      <c r="Z67" s="23"/>
      <c r="AA67" s="15"/>
      <c r="AB67" s="23"/>
      <c r="AC67" s="15"/>
      <c r="AD67" s="23"/>
      <c r="AE67" s="15"/>
    </row>
    <row r="68" spans="1:31" ht="275.25" customHeight="1" thickBot="1">
      <c r="A68" s="34"/>
      <c r="B68" s="94"/>
      <c r="C68" s="81" t="s">
        <v>295</v>
      </c>
      <c r="D68" s="44" t="s">
        <v>296</v>
      </c>
      <c r="E68" s="45" t="s">
        <v>297</v>
      </c>
      <c r="F68" s="12"/>
      <c r="G68" s="12" t="s">
        <v>22</v>
      </c>
      <c r="H68" s="151" t="s">
        <v>22</v>
      </c>
      <c r="I68" s="12"/>
      <c r="J68" s="322"/>
      <c r="K68" s="219"/>
      <c r="L68" s="323"/>
      <c r="M68" s="324"/>
      <c r="N68" s="13" t="s">
        <v>298</v>
      </c>
      <c r="O68" s="61" t="s">
        <v>299</v>
      </c>
      <c r="P68" s="388">
        <v>1000</v>
      </c>
      <c r="Q68" s="388"/>
      <c r="R68" s="388">
        <v>1500</v>
      </c>
      <c r="S68" s="388"/>
      <c r="T68" s="381">
        <v>0</v>
      </c>
      <c r="U68" s="381">
        <v>0</v>
      </c>
      <c r="V68" s="210">
        <v>0</v>
      </c>
      <c r="W68" s="210">
        <v>0</v>
      </c>
      <c r="X68" s="36"/>
      <c r="Y68" s="37"/>
      <c r="Z68" s="36"/>
      <c r="AA68" s="37"/>
      <c r="AB68" s="36"/>
      <c r="AC68" s="37"/>
      <c r="AD68" s="36"/>
      <c r="AE68" s="37"/>
    </row>
    <row r="69" spans="1:31" ht="156" customHeight="1" thickBot="1">
      <c r="A69" s="17"/>
      <c r="B69" s="29"/>
      <c r="C69" s="81" t="s">
        <v>300</v>
      </c>
      <c r="D69" s="75" t="s">
        <v>301</v>
      </c>
      <c r="E69" s="45" t="s">
        <v>302</v>
      </c>
      <c r="F69" s="12" t="s">
        <v>22</v>
      </c>
      <c r="G69" s="12" t="s">
        <v>22</v>
      </c>
      <c r="H69" s="12" t="s">
        <v>22</v>
      </c>
      <c r="I69" s="32" t="s">
        <v>22</v>
      </c>
      <c r="J69" s="325"/>
      <c r="K69" s="286"/>
      <c r="L69" s="326"/>
      <c r="M69" s="327"/>
      <c r="N69" s="13" t="s">
        <v>298</v>
      </c>
      <c r="O69" s="61" t="s">
        <v>303</v>
      </c>
      <c r="P69" s="388"/>
      <c r="Q69" s="388"/>
      <c r="R69" s="388"/>
      <c r="S69" s="388"/>
      <c r="T69" s="381">
        <v>0</v>
      </c>
      <c r="U69" s="381">
        <v>0</v>
      </c>
      <c r="V69" s="210">
        <v>350</v>
      </c>
      <c r="W69" s="210">
        <v>0</v>
      </c>
      <c r="X69" s="23"/>
      <c r="Y69" s="15"/>
      <c r="Z69" s="23"/>
      <c r="AA69" s="15"/>
      <c r="AB69" s="23"/>
      <c r="AC69" s="15"/>
      <c r="AD69" s="23"/>
      <c r="AE69" s="15"/>
    </row>
    <row r="70" spans="1:31" ht="58.2" thickBot="1">
      <c r="A70" s="17"/>
      <c r="B70" s="73" t="s">
        <v>304</v>
      </c>
      <c r="C70" s="74"/>
      <c r="D70" s="95" t="s">
        <v>305</v>
      </c>
      <c r="E70" s="45"/>
      <c r="F70" s="12"/>
      <c r="G70" s="12"/>
      <c r="H70" s="12"/>
      <c r="I70" s="12"/>
      <c r="J70" s="315"/>
      <c r="K70" s="219"/>
      <c r="L70" s="316"/>
      <c r="M70" s="337"/>
      <c r="N70" s="13"/>
      <c r="O70" s="22" t="s">
        <v>306</v>
      </c>
      <c r="P70" s="388">
        <f t="shared" ref="P70:U70" si="25">SUM(P71)</f>
        <v>700</v>
      </c>
      <c r="Q70" s="388">
        <f t="shared" si="25"/>
        <v>0</v>
      </c>
      <c r="R70" s="388">
        <f t="shared" si="25"/>
        <v>700</v>
      </c>
      <c r="S70" s="388">
        <f t="shared" si="25"/>
        <v>0</v>
      </c>
      <c r="T70" s="381">
        <f>SUM(T71)</f>
        <v>700</v>
      </c>
      <c r="U70" s="381">
        <f t="shared" si="25"/>
        <v>0</v>
      </c>
      <c r="V70" s="210">
        <v>700</v>
      </c>
      <c r="W70" s="210">
        <v>0</v>
      </c>
      <c r="X70" s="23"/>
      <c r="Y70" s="23"/>
      <c r="Z70" s="23"/>
      <c r="AA70" s="23"/>
      <c r="AB70" s="23"/>
      <c r="AC70" s="23"/>
      <c r="AD70" s="23"/>
      <c r="AE70" s="23"/>
    </row>
    <row r="71" spans="1:31" ht="356.25" customHeight="1" thickBot="1">
      <c r="A71" s="17"/>
      <c r="B71" s="80"/>
      <c r="C71" s="92" t="s">
        <v>307</v>
      </c>
      <c r="D71" s="93" t="s">
        <v>308</v>
      </c>
      <c r="E71" s="90" t="s">
        <v>309</v>
      </c>
      <c r="F71" s="83" t="s">
        <v>22</v>
      </c>
      <c r="G71" s="83" t="s">
        <v>22</v>
      </c>
      <c r="H71" s="83" t="s">
        <v>22</v>
      </c>
      <c r="I71" s="84" t="s">
        <v>22</v>
      </c>
      <c r="J71" s="300"/>
      <c r="K71" s="228"/>
      <c r="L71" s="328"/>
      <c r="M71" s="398"/>
      <c r="N71" s="180" t="s">
        <v>261</v>
      </c>
      <c r="O71" s="61" t="s">
        <v>310</v>
      </c>
      <c r="P71" s="388">
        <v>700</v>
      </c>
      <c r="Q71" s="388"/>
      <c r="R71" s="388">
        <v>700</v>
      </c>
      <c r="S71" s="388"/>
      <c r="T71" s="381">
        <v>700</v>
      </c>
      <c r="U71" s="381"/>
      <c r="V71" s="210">
        <v>700</v>
      </c>
      <c r="W71" s="211" t="s">
        <v>44</v>
      </c>
      <c r="X71" s="85"/>
      <c r="Y71" s="86"/>
      <c r="Z71" s="85"/>
      <c r="AA71" s="86"/>
      <c r="AB71" s="85"/>
      <c r="AC71" s="86"/>
      <c r="AD71" s="85"/>
      <c r="AE71" s="86"/>
    </row>
    <row r="72" spans="1:31" ht="58.2" thickBot="1">
      <c r="A72" s="17"/>
      <c r="B72" s="73" t="s">
        <v>311</v>
      </c>
      <c r="C72" s="74"/>
      <c r="D72" s="18" t="s">
        <v>312</v>
      </c>
      <c r="E72" s="45"/>
      <c r="F72" s="12"/>
      <c r="G72" s="12"/>
      <c r="H72" s="12"/>
      <c r="I72" s="12"/>
      <c r="J72" s="315"/>
      <c r="K72" s="219"/>
      <c r="L72" s="316"/>
      <c r="M72" s="267"/>
      <c r="N72" s="13"/>
      <c r="O72" s="22" t="s">
        <v>313</v>
      </c>
      <c r="P72" s="388">
        <f t="shared" ref="P72:U72" si="26">SUM(P73:P74)</f>
        <v>0</v>
      </c>
      <c r="Q72" s="388">
        <f t="shared" si="26"/>
        <v>0</v>
      </c>
      <c r="R72" s="388">
        <f t="shared" si="26"/>
        <v>0</v>
      </c>
      <c r="S72" s="388">
        <f t="shared" si="26"/>
        <v>0</v>
      </c>
      <c r="T72" s="381">
        <f>SUM(T73:T74)</f>
        <v>1250</v>
      </c>
      <c r="U72" s="381">
        <f t="shared" si="26"/>
        <v>0</v>
      </c>
      <c r="V72" s="210">
        <v>1750</v>
      </c>
      <c r="W72" s="210">
        <v>0</v>
      </c>
      <c r="X72" s="23"/>
      <c r="Y72" s="23"/>
      <c r="Z72" s="23"/>
      <c r="AA72" s="23"/>
      <c r="AB72" s="23"/>
      <c r="AC72" s="23"/>
      <c r="AD72" s="23"/>
      <c r="AE72" s="23"/>
    </row>
    <row r="73" spans="1:31" ht="72.599999999999994" thickBot="1">
      <c r="A73" s="17"/>
      <c r="B73" s="80"/>
      <c r="C73" s="92" t="s">
        <v>314</v>
      </c>
      <c r="D73" s="75" t="s">
        <v>315</v>
      </c>
      <c r="E73" s="90" t="s">
        <v>316</v>
      </c>
      <c r="F73" s="83" t="s">
        <v>22</v>
      </c>
      <c r="G73" s="83" t="s">
        <v>22</v>
      </c>
      <c r="H73" s="83" t="s">
        <v>22</v>
      </c>
      <c r="I73" s="84" t="s">
        <v>22</v>
      </c>
      <c r="J73" s="329"/>
      <c r="K73" s="286"/>
      <c r="L73" s="330"/>
      <c r="M73" s="321"/>
      <c r="N73" s="13" t="s">
        <v>261</v>
      </c>
      <c r="O73" s="61" t="s">
        <v>317</v>
      </c>
      <c r="P73" s="388"/>
      <c r="Q73" s="388"/>
      <c r="R73" s="388"/>
      <c r="S73" s="388"/>
      <c r="T73" s="381">
        <v>1000</v>
      </c>
      <c r="U73" s="381">
        <v>0</v>
      </c>
      <c r="V73" s="210">
        <v>1000</v>
      </c>
      <c r="W73" s="210">
        <v>0</v>
      </c>
      <c r="X73" s="85"/>
      <c r="Y73" s="86"/>
      <c r="Z73" s="85"/>
      <c r="AA73" s="86"/>
      <c r="AB73" s="85"/>
      <c r="AC73" s="86"/>
      <c r="AD73" s="85"/>
      <c r="AE73" s="86"/>
    </row>
    <row r="74" spans="1:31" ht="58.2" thickBot="1">
      <c r="A74" s="17"/>
      <c r="B74" s="80"/>
      <c r="C74" s="92" t="s">
        <v>318</v>
      </c>
      <c r="D74" s="93" t="s">
        <v>319</v>
      </c>
      <c r="E74" s="90" t="s">
        <v>320</v>
      </c>
      <c r="F74" s="96" t="s">
        <v>74</v>
      </c>
      <c r="G74" s="83" t="s">
        <v>74</v>
      </c>
      <c r="H74" s="83" t="s">
        <v>74</v>
      </c>
      <c r="I74" s="83" t="s">
        <v>22</v>
      </c>
      <c r="J74" s="331"/>
      <c r="K74" s="332"/>
      <c r="L74" s="333"/>
      <c r="M74" s="324"/>
      <c r="N74" s="13" t="s">
        <v>261</v>
      </c>
      <c r="O74" s="61" t="s">
        <v>321</v>
      </c>
      <c r="P74" s="388"/>
      <c r="Q74" s="388"/>
      <c r="R74" s="388"/>
      <c r="S74" s="388"/>
      <c r="T74" s="381">
        <v>250</v>
      </c>
      <c r="U74" s="381"/>
      <c r="V74" s="210">
        <v>750</v>
      </c>
      <c r="W74" s="211" t="s">
        <v>44</v>
      </c>
      <c r="X74" s="85"/>
      <c r="Y74" s="86"/>
      <c r="Z74" s="85"/>
      <c r="AA74" s="86"/>
      <c r="AB74" s="85"/>
      <c r="AC74" s="86"/>
      <c r="AD74" s="85"/>
      <c r="AE74" s="86"/>
    </row>
    <row r="75" spans="1:31" ht="43.8" thickBot="1">
      <c r="A75" s="17"/>
      <c r="B75" s="73" t="s">
        <v>322</v>
      </c>
      <c r="C75" s="74"/>
      <c r="D75" s="18" t="s">
        <v>323</v>
      </c>
      <c r="E75" s="45"/>
      <c r="F75" s="12"/>
      <c r="G75" s="12"/>
      <c r="H75" s="12"/>
      <c r="I75" s="12"/>
      <c r="J75" s="222"/>
      <c r="K75" s="219"/>
      <c r="L75" s="266"/>
      <c r="M75" s="221"/>
      <c r="N75" s="13"/>
      <c r="O75" s="22" t="s">
        <v>324</v>
      </c>
      <c r="P75" s="388">
        <f t="shared" ref="P75:U75" si="27">SUM(P76:P78)</f>
        <v>0</v>
      </c>
      <c r="Q75" s="388">
        <f t="shared" si="27"/>
        <v>0</v>
      </c>
      <c r="R75" s="388">
        <f t="shared" si="27"/>
        <v>0</v>
      </c>
      <c r="S75" s="388">
        <f t="shared" si="27"/>
        <v>0</v>
      </c>
      <c r="T75" s="381">
        <f>SUM(T76:T78)</f>
        <v>500</v>
      </c>
      <c r="U75" s="381">
        <f t="shared" si="27"/>
        <v>0</v>
      </c>
      <c r="V75" s="210">
        <v>500</v>
      </c>
      <c r="W75" s="210">
        <v>0</v>
      </c>
      <c r="X75" s="23"/>
      <c r="Y75" s="23"/>
      <c r="Z75" s="23"/>
      <c r="AA75" s="23"/>
      <c r="AB75" s="23"/>
      <c r="AC75" s="23"/>
      <c r="AD75" s="23"/>
      <c r="AE75" s="23"/>
    </row>
    <row r="76" spans="1:31" ht="29.4" thickBot="1">
      <c r="A76" s="17"/>
      <c r="B76" s="80"/>
      <c r="C76" s="92" t="s">
        <v>325</v>
      </c>
      <c r="D76" s="93" t="s">
        <v>326</v>
      </c>
      <c r="E76" s="90" t="s">
        <v>327</v>
      </c>
      <c r="F76" s="83" t="s">
        <v>22</v>
      </c>
      <c r="G76" s="83" t="s">
        <v>22</v>
      </c>
      <c r="H76" s="83" t="s">
        <v>22</v>
      </c>
      <c r="I76" s="83" t="s">
        <v>22</v>
      </c>
      <c r="J76" s="334"/>
      <c r="K76" s="318"/>
      <c r="L76" s="251"/>
      <c r="M76" s="221"/>
      <c r="N76" s="13" t="s">
        <v>261</v>
      </c>
      <c r="O76" s="61" t="s">
        <v>328</v>
      </c>
      <c r="P76" s="388"/>
      <c r="Q76" s="388"/>
      <c r="R76" s="388"/>
      <c r="S76" s="388"/>
      <c r="T76" s="381">
        <v>0</v>
      </c>
      <c r="U76" s="381">
        <v>0</v>
      </c>
      <c r="V76" s="210">
        <v>0</v>
      </c>
      <c r="W76" s="210">
        <v>0</v>
      </c>
      <c r="X76" s="85"/>
      <c r="Y76" s="86"/>
      <c r="Z76" s="85"/>
      <c r="AA76" s="86"/>
      <c r="AB76" s="85"/>
      <c r="AC76" s="86"/>
      <c r="AD76" s="85"/>
      <c r="AE76" s="86"/>
    </row>
    <row r="77" spans="1:31" ht="43.8" thickBot="1">
      <c r="A77" s="17"/>
      <c r="B77" s="80"/>
      <c r="C77" s="92" t="s">
        <v>329</v>
      </c>
      <c r="D77" s="93" t="s">
        <v>330</v>
      </c>
      <c r="E77" s="90" t="s">
        <v>331</v>
      </c>
      <c r="F77" s="83" t="s">
        <v>22</v>
      </c>
      <c r="G77" s="83" t="s">
        <v>22</v>
      </c>
      <c r="H77" s="83" t="s">
        <v>22</v>
      </c>
      <c r="I77" s="83" t="s">
        <v>22</v>
      </c>
      <c r="J77" s="232"/>
      <c r="K77" s="318"/>
      <c r="L77" s="251"/>
      <c r="M77" s="221"/>
      <c r="N77" s="13" t="s">
        <v>261</v>
      </c>
      <c r="O77" s="61" t="s">
        <v>332</v>
      </c>
      <c r="P77" s="388"/>
      <c r="Q77" s="388"/>
      <c r="R77" s="388"/>
      <c r="S77" s="388"/>
      <c r="T77" s="381">
        <v>500</v>
      </c>
      <c r="U77" s="381">
        <v>0</v>
      </c>
      <c r="V77" s="210">
        <v>500</v>
      </c>
      <c r="W77" s="210">
        <v>0</v>
      </c>
      <c r="X77" s="85"/>
      <c r="Y77" s="86"/>
      <c r="Z77" s="85"/>
      <c r="AA77" s="86"/>
      <c r="AB77" s="85"/>
      <c r="AC77" s="86"/>
      <c r="AD77" s="85"/>
      <c r="AE77" s="86"/>
    </row>
    <row r="78" spans="1:31" ht="43.8" thickBot="1">
      <c r="A78" s="17"/>
      <c r="B78" s="80"/>
      <c r="C78" s="92" t="s">
        <v>333</v>
      </c>
      <c r="D78" s="93" t="s">
        <v>334</v>
      </c>
      <c r="E78" s="90" t="s">
        <v>335</v>
      </c>
      <c r="F78" s="83" t="s">
        <v>22</v>
      </c>
      <c r="G78" s="83" t="s">
        <v>22</v>
      </c>
      <c r="H78" s="83" t="s">
        <v>22</v>
      </c>
      <c r="I78" s="83" t="s">
        <v>22</v>
      </c>
      <c r="J78" s="218"/>
      <c r="K78" s="335"/>
      <c r="L78" s="251"/>
      <c r="M78" s="221"/>
      <c r="N78" s="13" t="s">
        <v>261</v>
      </c>
      <c r="O78" s="61" t="s">
        <v>336</v>
      </c>
      <c r="P78" s="388"/>
      <c r="Q78" s="388"/>
      <c r="R78" s="388"/>
      <c r="S78" s="388"/>
      <c r="T78" s="381">
        <v>0</v>
      </c>
      <c r="U78" s="381">
        <v>0</v>
      </c>
      <c r="V78" s="210">
        <v>0</v>
      </c>
      <c r="W78" s="210">
        <v>0</v>
      </c>
      <c r="X78" s="85"/>
      <c r="Y78" s="86"/>
      <c r="Z78" s="85"/>
      <c r="AA78" s="86"/>
      <c r="AB78" s="85"/>
      <c r="AC78" s="86"/>
      <c r="AD78" s="85"/>
      <c r="AE78" s="86"/>
    </row>
    <row r="79" spans="1:31" ht="43.8" thickBot="1">
      <c r="A79" s="17"/>
      <c r="B79" s="73" t="s">
        <v>337</v>
      </c>
      <c r="C79" s="74"/>
      <c r="D79" s="18" t="s">
        <v>338</v>
      </c>
      <c r="E79" s="45"/>
      <c r="F79" s="12"/>
      <c r="G79" s="12"/>
      <c r="H79" s="12"/>
      <c r="I79" s="12"/>
      <c r="J79" s="222"/>
      <c r="K79" s="250"/>
      <c r="L79" s="251"/>
      <c r="M79" s="221"/>
      <c r="N79" s="13"/>
      <c r="O79" s="22" t="s">
        <v>339</v>
      </c>
      <c r="P79" s="388">
        <f t="shared" ref="P79:U79" si="28">SUM(P80:P81)</f>
        <v>0</v>
      </c>
      <c r="Q79" s="388">
        <f t="shared" si="28"/>
        <v>0</v>
      </c>
      <c r="R79" s="388">
        <f t="shared" si="28"/>
        <v>0</v>
      </c>
      <c r="S79" s="388">
        <f t="shared" si="28"/>
        <v>0</v>
      </c>
      <c r="T79" s="381">
        <f>SUM(T80:T81)</f>
        <v>0</v>
      </c>
      <c r="U79" s="381">
        <f t="shared" si="28"/>
        <v>0</v>
      </c>
      <c r="V79" s="210">
        <v>0</v>
      </c>
      <c r="W79" s="210">
        <v>0</v>
      </c>
      <c r="X79" s="23"/>
      <c r="Y79" s="23"/>
      <c r="Z79" s="23"/>
      <c r="AA79" s="23"/>
      <c r="AB79" s="23"/>
      <c r="AC79" s="23"/>
      <c r="AD79" s="23"/>
      <c r="AE79" s="23"/>
    </row>
    <row r="80" spans="1:31" ht="72.599999999999994" thickBot="1">
      <c r="A80" s="17"/>
      <c r="B80" s="80"/>
      <c r="C80" s="92" t="s">
        <v>340</v>
      </c>
      <c r="D80" s="93" t="s">
        <v>341</v>
      </c>
      <c r="E80" s="90" t="s">
        <v>342</v>
      </c>
      <c r="F80" s="83" t="s">
        <v>22</v>
      </c>
      <c r="G80" s="12"/>
      <c r="H80" s="12" t="s">
        <v>22</v>
      </c>
      <c r="I80" s="12"/>
      <c r="J80" s="223"/>
      <c r="K80" s="336"/>
      <c r="L80" s="307"/>
      <c r="M80" s="337"/>
      <c r="N80" s="13" t="s">
        <v>261</v>
      </c>
      <c r="O80" s="61" t="s">
        <v>343</v>
      </c>
      <c r="P80" s="388"/>
      <c r="Q80" s="388"/>
      <c r="R80" s="388"/>
      <c r="S80" s="388"/>
      <c r="T80" s="381">
        <v>0</v>
      </c>
      <c r="U80" s="381">
        <v>0</v>
      </c>
      <c r="V80" s="210">
        <v>0</v>
      </c>
      <c r="W80" s="210">
        <v>0</v>
      </c>
      <c r="X80" s="85"/>
      <c r="Y80" s="86"/>
      <c r="Z80" s="85"/>
      <c r="AA80" s="86"/>
      <c r="AB80" s="85"/>
      <c r="AC80" s="86"/>
      <c r="AD80" s="85"/>
      <c r="AE80" s="86"/>
    </row>
    <row r="81" spans="1:31" ht="29.4" thickBot="1">
      <c r="A81" s="17"/>
      <c r="B81" s="80"/>
      <c r="C81" s="92" t="s">
        <v>344</v>
      </c>
      <c r="D81" s="11" t="s">
        <v>345</v>
      </c>
      <c r="E81" s="90" t="s">
        <v>346</v>
      </c>
      <c r="F81" s="83" t="s">
        <v>22</v>
      </c>
      <c r="G81" s="12" t="s">
        <v>22</v>
      </c>
      <c r="H81" s="12" t="s">
        <v>22</v>
      </c>
      <c r="I81" s="32" t="s">
        <v>22</v>
      </c>
      <c r="J81" s="51"/>
      <c r="K81" s="338"/>
      <c r="L81" s="216"/>
      <c r="M81" s="221"/>
      <c r="N81" s="180" t="s">
        <v>261</v>
      </c>
      <c r="O81" s="61" t="s">
        <v>347</v>
      </c>
      <c r="P81" s="388"/>
      <c r="Q81" s="388"/>
      <c r="R81" s="388"/>
      <c r="S81" s="388"/>
      <c r="T81" s="381">
        <v>0</v>
      </c>
      <c r="U81" s="381">
        <v>0</v>
      </c>
      <c r="V81" s="210">
        <v>0</v>
      </c>
      <c r="W81" s="210">
        <v>0</v>
      </c>
      <c r="X81" s="85"/>
      <c r="Y81" s="86"/>
      <c r="Z81" s="85"/>
      <c r="AA81" s="86"/>
      <c r="AB81" s="85"/>
      <c r="AC81" s="86"/>
      <c r="AD81" s="85"/>
      <c r="AE81" s="86"/>
    </row>
    <row r="82" spans="1:31" ht="72.599999999999994" thickBot="1">
      <c r="A82" s="17"/>
      <c r="B82" s="73" t="s">
        <v>348</v>
      </c>
      <c r="C82" s="74"/>
      <c r="D82" s="18" t="s">
        <v>349</v>
      </c>
      <c r="E82" s="45"/>
      <c r="F82" s="12"/>
      <c r="G82" s="12"/>
      <c r="H82" s="12"/>
      <c r="I82" s="12"/>
      <c r="J82" s="265"/>
      <c r="K82" s="286"/>
      <c r="L82" s="217"/>
      <c r="M82" s="267"/>
      <c r="N82" s="180"/>
      <c r="O82" s="22" t="s">
        <v>350</v>
      </c>
      <c r="P82" s="388">
        <f t="shared" ref="P82:U82" si="29">SUM(P83)</f>
        <v>0</v>
      </c>
      <c r="Q82" s="388">
        <f t="shared" si="29"/>
        <v>0</v>
      </c>
      <c r="R82" s="388">
        <f t="shared" si="29"/>
        <v>0</v>
      </c>
      <c r="S82" s="388">
        <f t="shared" si="29"/>
        <v>0</v>
      </c>
      <c r="T82" s="381">
        <f>SUM(T83)</f>
        <v>0</v>
      </c>
      <c r="U82" s="381">
        <f t="shared" si="29"/>
        <v>0</v>
      </c>
      <c r="V82" s="210">
        <v>0</v>
      </c>
      <c r="W82" s="210">
        <v>0</v>
      </c>
      <c r="X82" s="23"/>
      <c r="Y82" s="23"/>
      <c r="Z82" s="23"/>
      <c r="AA82" s="23"/>
      <c r="AB82" s="23"/>
      <c r="AC82" s="23"/>
      <c r="AD82" s="23"/>
      <c r="AE82" s="23"/>
    </row>
    <row r="83" spans="1:31" ht="72.599999999999994" thickBot="1">
      <c r="A83" s="17"/>
      <c r="B83" s="80"/>
      <c r="C83" s="92" t="s">
        <v>351</v>
      </c>
      <c r="D83" s="93" t="s">
        <v>352</v>
      </c>
      <c r="E83" s="90" t="s">
        <v>353</v>
      </c>
      <c r="F83" s="83" t="s">
        <v>22</v>
      </c>
      <c r="G83" s="83"/>
      <c r="H83" s="83"/>
      <c r="I83" s="83"/>
      <c r="J83" s="320"/>
      <c r="K83" s="219"/>
      <c r="L83" s="266"/>
      <c r="M83" s="267"/>
      <c r="N83" s="13" t="s">
        <v>261</v>
      </c>
      <c r="O83" s="61" t="s">
        <v>354</v>
      </c>
      <c r="P83" s="388"/>
      <c r="Q83" s="388"/>
      <c r="R83" s="388"/>
      <c r="S83" s="388"/>
      <c r="T83" s="381">
        <v>0</v>
      </c>
      <c r="U83" s="381">
        <v>0</v>
      </c>
      <c r="V83" s="210">
        <v>0</v>
      </c>
      <c r="W83" s="210">
        <v>0</v>
      </c>
      <c r="X83" s="85"/>
      <c r="Y83" s="86"/>
      <c r="Z83" s="85"/>
      <c r="AA83" s="86"/>
      <c r="AB83" s="85"/>
      <c r="AC83" s="86"/>
      <c r="AD83" s="85"/>
      <c r="AE83" s="86"/>
    </row>
    <row r="84" spans="1:31" ht="29.4" thickBot="1">
      <c r="A84" s="17"/>
      <c r="B84" s="73" t="s">
        <v>355</v>
      </c>
      <c r="C84" s="74"/>
      <c r="D84" s="18" t="s">
        <v>356</v>
      </c>
      <c r="E84" s="45"/>
      <c r="F84" s="12"/>
      <c r="G84" s="12"/>
      <c r="H84" s="12"/>
      <c r="I84" s="12"/>
      <c r="J84" s="222"/>
      <c r="K84" s="219"/>
      <c r="L84" s="251"/>
      <c r="M84" s="221"/>
      <c r="N84" s="13"/>
      <c r="O84" s="22" t="s">
        <v>357</v>
      </c>
      <c r="P84" s="388">
        <f t="shared" ref="P84:U84" si="30">SUM(P85:P86)</f>
        <v>0</v>
      </c>
      <c r="Q84" s="388">
        <f t="shared" si="30"/>
        <v>0</v>
      </c>
      <c r="R84" s="388">
        <f t="shared" si="30"/>
        <v>0</v>
      </c>
      <c r="S84" s="388">
        <f t="shared" si="30"/>
        <v>0</v>
      </c>
      <c r="T84" s="381">
        <f>SUM(T85:T86)</f>
        <v>300</v>
      </c>
      <c r="U84" s="381">
        <f t="shared" si="30"/>
        <v>0</v>
      </c>
      <c r="V84" s="210">
        <v>350</v>
      </c>
      <c r="W84" s="210">
        <v>0</v>
      </c>
      <c r="X84" s="23"/>
      <c r="Y84" s="23"/>
      <c r="Z84" s="23"/>
      <c r="AA84" s="23"/>
      <c r="AB84" s="23"/>
      <c r="AC84" s="23"/>
      <c r="AD84" s="23"/>
      <c r="AE84" s="23"/>
    </row>
    <row r="85" spans="1:31" ht="29.4" thickBot="1">
      <c r="A85" s="17"/>
      <c r="B85" s="80"/>
      <c r="C85" s="92" t="s">
        <v>358</v>
      </c>
      <c r="D85" s="11" t="s">
        <v>359</v>
      </c>
      <c r="E85" s="90" t="s">
        <v>360</v>
      </c>
      <c r="F85" s="83" t="s">
        <v>22</v>
      </c>
      <c r="G85" s="83"/>
      <c r="H85" s="83"/>
      <c r="I85" s="83"/>
      <c r="J85" s="218"/>
      <c r="K85" s="219"/>
      <c r="L85" s="251"/>
      <c r="M85" s="221"/>
      <c r="N85" s="13" t="s">
        <v>261</v>
      </c>
      <c r="O85" s="61" t="s">
        <v>361</v>
      </c>
      <c r="P85" s="388"/>
      <c r="Q85" s="388"/>
      <c r="R85" s="388"/>
      <c r="S85" s="388"/>
      <c r="T85" s="381">
        <v>0</v>
      </c>
      <c r="U85" s="381">
        <v>0</v>
      </c>
      <c r="V85" s="210">
        <v>0</v>
      </c>
      <c r="W85" s="210">
        <v>0</v>
      </c>
      <c r="X85" s="85"/>
      <c r="Y85" s="86"/>
      <c r="Z85" s="85"/>
      <c r="AA85" s="86"/>
      <c r="AB85" s="85"/>
      <c r="AC85" s="86"/>
      <c r="AD85" s="85"/>
      <c r="AE85" s="86"/>
    </row>
    <row r="86" spans="1:31" ht="29.4" thickBot="1">
      <c r="A86" s="17"/>
      <c r="B86" s="80"/>
      <c r="C86" s="92" t="s">
        <v>362</v>
      </c>
      <c r="D86" s="93" t="s">
        <v>363</v>
      </c>
      <c r="E86" s="90" t="s">
        <v>364</v>
      </c>
      <c r="F86" s="83" t="s">
        <v>22</v>
      </c>
      <c r="G86" s="83" t="s">
        <v>22</v>
      </c>
      <c r="H86" s="83" t="s">
        <v>22</v>
      </c>
      <c r="I86" s="83" t="s">
        <v>22</v>
      </c>
      <c r="J86" s="218"/>
      <c r="K86" s="33"/>
      <c r="L86" s="251"/>
      <c r="M86" s="221"/>
      <c r="N86" s="13" t="s">
        <v>261</v>
      </c>
      <c r="O86" s="61" t="s">
        <v>365</v>
      </c>
      <c r="P86" s="388"/>
      <c r="Q86" s="388"/>
      <c r="R86" s="388"/>
      <c r="S86" s="388"/>
      <c r="T86" s="381">
        <v>300</v>
      </c>
      <c r="U86" s="381">
        <v>0</v>
      </c>
      <c r="V86" s="210">
        <v>350</v>
      </c>
      <c r="W86" s="210">
        <v>0</v>
      </c>
      <c r="X86" s="85"/>
      <c r="Y86" s="86"/>
      <c r="Z86" s="85"/>
      <c r="AA86" s="86"/>
      <c r="AB86" s="85"/>
      <c r="AC86" s="86"/>
      <c r="AD86" s="85"/>
      <c r="AE86" s="86"/>
    </row>
    <row r="87" spans="1:31" ht="29.4" thickBot="1">
      <c r="A87" s="17"/>
      <c r="B87" s="73" t="s">
        <v>366</v>
      </c>
      <c r="C87" s="74"/>
      <c r="D87" s="18" t="s">
        <v>367</v>
      </c>
      <c r="E87" s="45"/>
      <c r="F87" s="12"/>
      <c r="G87" s="12"/>
      <c r="H87" s="12"/>
      <c r="I87" s="12"/>
      <c r="J87" s="222"/>
      <c r="K87" s="219"/>
      <c r="L87" s="251"/>
      <c r="M87" s="221"/>
      <c r="N87" s="13"/>
      <c r="O87" s="22" t="s">
        <v>368</v>
      </c>
      <c r="P87" s="388">
        <f t="shared" ref="P87:U87" si="31">SUM(P88:P90)</f>
        <v>500</v>
      </c>
      <c r="Q87" s="388">
        <f t="shared" si="31"/>
        <v>0</v>
      </c>
      <c r="R87" s="388">
        <f t="shared" si="31"/>
        <v>500</v>
      </c>
      <c r="S87" s="388">
        <f t="shared" si="31"/>
        <v>0</v>
      </c>
      <c r="T87" s="381">
        <f>SUM(T88:T90)</f>
        <v>1000</v>
      </c>
      <c r="U87" s="381">
        <f t="shared" si="31"/>
        <v>0</v>
      </c>
      <c r="V87" s="210">
        <v>1000</v>
      </c>
      <c r="W87" s="210">
        <v>0</v>
      </c>
      <c r="X87" s="23"/>
      <c r="Y87" s="23"/>
      <c r="Z87" s="23"/>
      <c r="AA87" s="23"/>
      <c r="AB87" s="23"/>
      <c r="AC87" s="23"/>
      <c r="AD87" s="23"/>
      <c r="AE87" s="23"/>
    </row>
    <row r="88" spans="1:31" ht="87" thickBot="1">
      <c r="A88" s="17"/>
      <c r="B88" s="80"/>
      <c r="C88" s="92" t="s">
        <v>369</v>
      </c>
      <c r="D88" s="93" t="s">
        <v>370</v>
      </c>
      <c r="E88" s="90" t="s">
        <v>371</v>
      </c>
      <c r="F88" s="83" t="s">
        <v>74</v>
      </c>
      <c r="G88" s="83" t="s">
        <v>74</v>
      </c>
      <c r="H88" s="83" t="s">
        <v>74</v>
      </c>
      <c r="I88" s="83" t="s">
        <v>22</v>
      </c>
      <c r="J88" s="222"/>
      <c r="K88" s="40"/>
      <c r="L88" s="339"/>
      <c r="M88" s="340"/>
      <c r="N88" s="13" t="s">
        <v>261</v>
      </c>
      <c r="O88" s="61" t="s">
        <v>372</v>
      </c>
      <c r="P88" s="388">
        <v>500</v>
      </c>
      <c r="Q88" s="388"/>
      <c r="R88" s="388">
        <v>500</v>
      </c>
      <c r="S88" s="388"/>
      <c r="T88" s="381">
        <v>500</v>
      </c>
      <c r="U88" s="381">
        <v>0</v>
      </c>
      <c r="V88" s="210">
        <v>500</v>
      </c>
      <c r="W88" s="210">
        <v>0</v>
      </c>
      <c r="X88" s="85"/>
      <c r="Y88" s="86"/>
      <c r="Z88" s="85"/>
      <c r="AA88" s="86"/>
      <c r="AB88" s="85"/>
      <c r="AC88" s="86"/>
      <c r="AD88" s="85"/>
      <c r="AE88" s="86"/>
    </row>
    <row r="89" spans="1:31" ht="58.2" thickBot="1">
      <c r="A89" s="17"/>
      <c r="B89" s="80"/>
      <c r="C89" s="92" t="s">
        <v>373</v>
      </c>
      <c r="D89" s="93" t="s">
        <v>374</v>
      </c>
      <c r="E89" s="90" t="s">
        <v>375</v>
      </c>
      <c r="F89" s="83" t="s">
        <v>74</v>
      </c>
      <c r="G89" s="83" t="s">
        <v>74</v>
      </c>
      <c r="H89" s="83" t="s">
        <v>22</v>
      </c>
      <c r="I89" s="83" t="s">
        <v>22</v>
      </c>
      <c r="J89" s="218"/>
      <c r="K89" s="224"/>
      <c r="L89" s="284"/>
      <c r="M89" s="324"/>
      <c r="N89" s="13" t="s">
        <v>261</v>
      </c>
      <c r="O89" s="61" t="s">
        <v>376</v>
      </c>
      <c r="P89" s="388"/>
      <c r="Q89" s="388"/>
      <c r="R89" s="388"/>
      <c r="S89" s="388"/>
      <c r="T89" s="381">
        <v>0</v>
      </c>
      <c r="U89" s="381">
        <v>0</v>
      </c>
      <c r="V89" s="210">
        <v>0</v>
      </c>
      <c r="W89" s="210">
        <v>0</v>
      </c>
      <c r="X89" s="85"/>
      <c r="Y89" s="86"/>
      <c r="Z89" s="85"/>
      <c r="AA89" s="86"/>
      <c r="AB89" s="85"/>
      <c r="AC89" s="86"/>
      <c r="AD89" s="85"/>
      <c r="AE89" s="86"/>
    </row>
    <row r="90" spans="1:31" ht="145.5" customHeight="1" thickBot="1">
      <c r="A90" s="17"/>
      <c r="B90" s="80"/>
      <c r="C90" s="92" t="s">
        <v>377</v>
      </c>
      <c r="D90" s="93" t="s">
        <v>378</v>
      </c>
      <c r="E90" s="90" t="s">
        <v>379</v>
      </c>
      <c r="F90" s="83" t="s">
        <v>74</v>
      </c>
      <c r="G90" s="83" t="s">
        <v>74</v>
      </c>
      <c r="H90" s="83" t="s">
        <v>74</v>
      </c>
      <c r="I90" s="83" t="s">
        <v>22</v>
      </c>
      <c r="J90" s="341"/>
      <c r="K90" s="300"/>
      <c r="L90" s="342"/>
      <c r="M90" s="343"/>
      <c r="N90" s="13" t="s">
        <v>261</v>
      </c>
      <c r="O90" s="61" t="s">
        <v>380</v>
      </c>
      <c r="P90" s="388"/>
      <c r="Q90" s="388"/>
      <c r="R90" s="388"/>
      <c r="S90" s="388"/>
      <c r="T90" s="381">
        <v>500</v>
      </c>
      <c r="U90" s="381">
        <v>0</v>
      </c>
      <c r="V90" s="210">
        <v>500</v>
      </c>
      <c r="W90" s="210">
        <v>0</v>
      </c>
      <c r="X90" s="85"/>
      <c r="Y90" s="86"/>
      <c r="Z90" s="85"/>
      <c r="AA90" s="86"/>
      <c r="AB90" s="85"/>
      <c r="AC90" s="86"/>
      <c r="AD90" s="85"/>
      <c r="AE90" s="86"/>
    </row>
    <row r="91" spans="1:31" ht="29.4" thickBot="1">
      <c r="A91" s="70" t="s">
        <v>381</v>
      </c>
      <c r="B91" s="71"/>
      <c r="C91" s="71"/>
      <c r="D91" s="72" t="s">
        <v>382</v>
      </c>
      <c r="E91" s="45" t="s">
        <v>383</v>
      </c>
      <c r="F91" s="12" t="s">
        <v>22</v>
      </c>
      <c r="G91" s="12" t="s">
        <v>22</v>
      </c>
      <c r="H91" s="12" t="s">
        <v>22</v>
      </c>
      <c r="I91" s="12" t="s">
        <v>22</v>
      </c>
      <c r="J91" s="344"/>
      <c r="K91" s="219"/>
      <c r="L91" s="251"/>
      <c r="M91" s="221"/>
      <c r="N91" s="13"/>
      <c r="O91" s="14" t="s">
        <v>384</v>
      </c>
      <c r="P91" s="388">
        <f t="shared" ref="P91:AE91" si="32">P92</f>
        <v>0</v>
      </c>
      <c r="Q91" s="388">
        <f t="shared" si="32"/>
        <v>0</v>
      </c>
      <c r="R91" s="388">
        <f t="shared" si="32"/>
        <v>0</v>
      </c>
      <c r="S91" s="388">
        <f t="shared" si="32"/>
        <v>0</v>
      </c>
      <c r="T91" s="381">
        <f t="shared" si="32"/>
        <v>5000</v>
      </c>
      <c r="U91" s="381">
        <f t="shared" si="32"/>
        <v>0</v>
      </c>
      <c r="V91" s="212">
        <v>4000</v>
      </c>
      <c r="W91" s="212">
        <v>0</v>
      </c>
      <c r="X91" s="23">
        <f t="shared" si="32"/>
        <v>0</v>
      </c>
      <c r="Y91" s="23">
        <f t="shared" si="32"/>
        <v>0</v>
      </c>
      <c r="Z91" s="23">
        <f t="shared" si="32"/>
        <v>0</v>
      </c>
      <c r="AA91" s="23">
        <f t="shared" si="32"/>
        <v>0</v>
      </c>
      <c r="AB91" s="23">
        <f t="shared" si="32"/>
        <v>0</v>
      </c>
      <c r="AC91" s="23">
        <f t="shared" si="32"/>
        <v>0</v>
      </c>
      <c r="AD91" s="23">
        <f t="shared" si="32"/>
        <v>0</v>
      </c>
      <c r="AE91" s="23">
        <f t="shared" si="32"/>
        <v>0</v>
      </c>
    </row>
    <row r="92" spans="1:31" ht="16.2" thickBot="1">
      <c r="A92" s="17"/>
      <c r="B92" s="73" t="s">
        <v>385</v>
      </c>
      <c r="C92" s="74"/>
      <c r="D92" s="18" t="s">
        <v>386</v>
      </c>
      <c r="E92" s="45"/>
      <c r="F92" s="12"/>
      <c r="G92" s="12"/>
      <c r="H92" s="12"/>
      <c r="I92" s="12"/>
      <c r="J92" s="222"/>
      <c r="K92" s="219"/>
      <c r="L92" s="251"/>
      <c r="M92" s="221"/>
      <c r="N92" s="13"/>
      <c r="O92" s="22" t="s">
        <v>387</v>
      </c>
      <c r="P92" s="388">
        <f t="shared" ref="P92:AE92" si="33">SUM(P93:P96)</f>
        <v>0</v>
      </c>
      <c r="Q92" s="388">
        <f t="shared" si="33"/>
        <v>0</v>
      </c>
      <c r="R92" s="388">
        <f t="shared" si="33"/>
        <v>0</v>
      </c>
      <c r="S92" s="388">
        <f t="shared" si="33"/>
        <v>0</v>
      </c>
      <c r="T92" s="381">
        <f>SUM(T93:T96)</f>
        <v>5000</v>
      </c>
      <c r="U92" s="381">
        <f t="shared" si="33"/>
        <v>0</v>
      </c>
      <c r="V92" s="210">
        <v>4000</v>
      </c>
      <c r="W92" s="210">
        <v>0</v>
      </c>
      <c r="X92" s="23">
        <f t="shared" si="33"/>
        <v>0</v>
      </c>
      <c r="Y92" s="23">
        <f t="shared" si="33"/>
        <v>0</v>
      </c>
      <c r="Z92" s="23">
        <f t="shared" si="33"/>
        <v>0</v>
      </c>
      <c r="AA92" s="23">
        <f t="shared" si="33"/>
        <v>0</v>
      </c>
      <c r="AB92" s="23">
        <f t="shared" si="33"/>
        <v>0</v>
      </c>
      <c r="AC92" s="23">
        <f t="shared" si="33"/>
        <v>0</v>
      </c>
      <c r="AD92" s="23">
        <f t="shared" si="33"/>
        <v>0</v>
      </c>
      <c r="AE92" s="23">
        <f t="shared" si="33"/>
        <v>0</v>
      </c>
    </row>
    <row r="93" spans="1:31" ht="43.8" thickBot="1">
      <c r="A93" s="17"/>
      <c r="B93" s="97"/>
      <c r="C93" s="11" t="s">
        <v>388</v>
      </c>
      <c r="D93" s="11" t="s">
        <v>389</v>
      </c>
      <c r="E93" s="11" t="s">
        <v>390</v>
      </c>
      <c r="F93" s="12" t="s">
        <v>22</v>
      </c>
      <c r="G93" s="12" t="s">
        <v>22</v>
      </c>
      <c r="H93" s="12" t="s">
        <v>22</v>
      </c>
      <c r="I93" s="12" t="s">
        <v>22</v>
      </c>
      <c r="J93" s="218"/>
      <c r="K93" s="345"/>
      <c r="L93" s="251"/>
      <c r="M93" s="221"/>
      <c r="N93" s="13" t="s">
        <v>183</v>
      </c>
      <c r="O93" s="50" t="s">
        <v>391</v>
      </c>
      <c r="P93" s="388"/>
      <c r="Q93" s="388"/>
      <c r="R93" s="388"/>
      <c r="S93" s="388"/>
      <c r="T93" s="381">
        <v>1000</v>
      </c>
      <c r="U93" s="381">
        <v>0</v>
      </c>
      <c r="V93" s="210">
        <v>0</v>
      </c>
      <c r="W93" s="210">
        <v>0</v>
      </c>
      <c r="X93" s="23"/>
      <c r="Y93" s="15"/>
      <c r="Z93" s="23"/>
      <c r="AA93" s="15"/>
      <c r="AB93" s="23"/>
      <c r="AC93" s="15"/>
      <c r="AD93" s="23"/>
      <c r="AE93" s="15"/>
    </row>
    <row r="94" spans="1:31" ht="43.8" thickBot="1">
      <c r="A94" s="17"/>
      <c r="B94" s="29"/>
      <c r="C94" s="11" t="s">
        <v>392</v>
      </c>
      <c r="D94" s="11" t="s">
        <v>393</v>
      </c>
      <c r="E94" s="38" t="s">
        <v>394</v>
      </c>
      <c r="F94" s="12" t="s">
        <v>74</v>
      </c>
      <c r="G94" s="12" t="s">
        <v>74</v>
      </c>
      <c r="H94" s="12" t="s">
        <v>74</v>
      </c>
      <c r="I94" s="12" t="s">
        <v>22</v>
      </c>
      <c r="J94" s="346"/>
      <c r="K94" s="219"/>
      <c r="L94" s="251"/>
      <c r="M94" s="221"/>
      <c r="N94" s="13" t="s">
        <v>183</v>
      </c>
      <c r="O94" s="50" t="s">
        <v>395</v>
      </c>
      <c r="P94" s="388"/>
      <c r="Q94" s="388"/>
      <c r="R94" s="388"/>
      <c r="S94" s="388"/>
      <c r="T94" s="381">
        <v>4000</v>
      </c>
      <c r="U94" s="381">
        <v>0</v>
      </c>
      <c r="V94" s="210">
        <v>4000</v>
      </c>
      <c r="W94" s="210">
        <v>0</v>
      </c>
      <c r="X94" s="23"/>
      <c r="Y94" s="15"/>
      <c r="Z94" s="23"/>
      <c r="AA94" s="15"/>
      <c r="AB94" s="23"/>
      <c r="AC94" s="15"/>
      <c r="AD94" s="23"/>
      <c r="AE94" s="15"/>
    </row>
    <row r="95" spans="1:31" ht="43.8" thickBot="1">
      <c r="A95" s="17"/>
      <c r="B95" s="29"/>
      <c r="C95" s="11" t="s">
        <v>396</v>
      </c>
      <c r="D95" s="98" t="s">
        <v>397</v>
      </c>
      <c r="E95" s="11" t="s">
        <v>390</v>
      </c>
      <c r="F95" s="12" t="s">
        <v>74</v>
      </c>
      <c r="G95" s="12" t="s">
        <v>74</v>
      </c>
      <c r="H95" s="12" t="s">
        <v>74</v>
      </c>
      <c r="I95" s="12" t="s">
        <v>22</v>
      </c>
      <c r="J95" s="346"/>
      <c r="K95" s="219"/>
      <c r="L95" s="251"/>
      <c r="M95" s="221"/>
      <c r="N95" s="13" t="s">
        <v>183</v>
      </c>
      <c r="O95" s="50" t="s">
        <v>398</v>
      </c>
      <c r="P95" s="388"/>
      <c r="Q95" s="388"/>
      <c r="R95" s="388"/>
      <c r="S95" s="388"/>
      <c r="T95" s="381">
        <v>0</v>
      </c>
      <c r="U95" s="381">
        <v>0</v>
      </c>
      <c r="V95" s="210">
        <v>0</v>
      </c>
      <c r="W95" s="210">
        <v>0</v>
      </c>
      <c r="X95" s="23"/>
      <c r="Y95" s="15"/>
      <c r="Z95" s="23"/>
      <c r="AA95" s="15"/>
      <c r="AB95" s="23"/>
      <c r="AC95" s="15"/>
      <c r="AD95" s="23"/>
      <c r="AE95" s="15"/>
    </row>
    <row r="96" spans="1:31" ht="43.8" thickBot="1">
      <c r="A96" s="17"/>
      <c r="B96" s="29"/>
      <c r="C96" s="11" t="s">
        <v>399</v>
      </c>
      <c r="D96" s="11" t="s">
        <v>400</v>
      </c>
      <c r="E96" s="11" t="s">
        <v>401</v>
      </c>
      <c r="F96" s="12" t="s">
        <v>74</v>
      </c>
      <c r="G96" s="12" t="s">
        <v>74</v>
      </c>
      <c r="H96" s="12" t="s">
        <v>74</v>
      </c>
      <c r="I96" s="12" t="s">
        <v>22</v>
      </c>
      <c r="J96" s="222"/>
      <c r="K96" s="219"/>
      <c r="L96" s="251"/>
      <c r="M96" s="221"/>
      <c r="N96" s="13" t="s">
        <v>183</v>
      </c>
      <c r="O96" s="50" t="s">
        <v>402</v>
      </c>
      <c r="P96" s="388"/>
      <c r="Q96" s="388"/>
      <c r="R96" s="388"/>
      <c r="S96" s="388"/>
      <c r="T96" s="381">
        <v>0</v>
      </c>
      <c r="U96" s="381">
        <v>0</v>
      </c>
      <c r="V96" s="210">
        <v>0</v>
      </c>
      <c r="W96" s="210">
        <v>0</v>
      </c>
      <c r="X96" s="23"/>
      <c r="Y96" s="15"/>
      <c r="Z96" s="23"/>
      <c r="AA96" s="15"/>
      <c r="AB96" s="23"/>
      <c r="AC96" s="15"/>
      <c r="AD96" s="23"/>
      <c r="AE96" s="15"/>
    </row>
    <row r="97" spans="1:31" ht="16.2" thickBot="1">
      <c r="A97" s="70" t="s">
        <v>403</v>
      </c>
      <c r="B97" s="99"/>
      <c r="C97" s="71"/>
      <c r="D97" s="72" t="s">
        <v>404</v>
      </c>
      <c r="E97" s="11" t="s">
        <v>405</v>
      </c>
      <c r="F97" s="12" t="s">
        <v>22</v>
      </c>
      <c r="G97" s="12" t="s">
        <v>22</v>
      </c>
      <c r="H97" s="12" t="s">
        <v>22</v>
      </c>
      <c r="I97" s="12" t="s">
        <v>22</v>
      </c>
      <c r="J97" s="249"/>
      <c r="K97" s="219"/>
      <c r="L97" s="347"/>
      <c r="M97" s="348"/>
      <c r="N97" s="13"/>
      <c r="O97" s="14" t="s">
        <v>406</v>
      </c>
      <c r="P97" s="388">
        <f t="shared" ref="P97:AE97" si="34">P98</f>
        <v>4500</v>
      </c>
      <c r="Q97" s="388">
        <f t="shared" si="34"/>
        <v>0</v>
      </c>
      <c r="R97" s="388">
        <f t="shared" si="34"/>
        <v>6000</v>
      </c>
      <c r="S97" s="388">
        <f t="shared" si="34"/>
        <v>0</v>
      </c>
      <c r="T97" s="381">
        <f t="shared" si="34"/>
        <v>4000</v>
      </c>
      <c r="U97" s="381">
        <f t="shared" si="34"/>
        <v>0</v>
      </c>
      <c r="V97" s="212">
        <v>4500</v>
      </c>
      <c r="W97" s="212">
        <v>0</v>
      </c>
      <c r="X97" s="23">
        <f t="shared" si="34"/>
        <v>0</v>
      </c>
      <c r="Y97" s="23">
        <f t="shared" si="34"/>
        <v>0</v>
      </c>
      <c r="Z97" s="23">
        <f t="shared" si="34"/>
        <v>0</v>
      </c>
      <c r="AA97" s="23">
        <f t="shared" si="34"/>
        <v>0</v>
      </c>
      <c r="AB97" s="23">
        <f t="shared" si="34"/>
        <v>0</v>
      </c>
      <c r="AC97" s="23">
        <f t="shared" si="34"/>
        <v>0</v>
      </c>
      <c r="AD97" s="23">
        <f t="shared" si="34"/>
        <v>0</v>
      </c>
      <c r="AE97" s="23">
        <f t="shared" si="34"/>
        <v>0</v>
      </c>
    </row>
    <row r="98" spans="1:31" ht="16.2" thickBot="1">
      <c r="A98" s="17"/>
      <c r="B98" s="73" t="s">
        <v>407</v>
      </c>
      <c r="C98" s="74"/>
      <c r="D98" s="18" t="s">
        <v>408</v>
      </c>
      <c r="E98" s="45"/>
      <c r="F98" s="12"/>
      <c r="G98" s="12"/>
      <c r="H98" s="12"/>
      <c r="I98" s="12"/>
      <c r="J98" s="249"/>
      <c r="K98" s="219"/>
      <c r="L98" s="347"/>
      <c r="M98" s="348"/>
      <c r="N98" s="13"/>
      <c r="O98" s="22" t="s">
        <v>409</v>
      </c>
      <c r="P98" s="388">
        <f t="shared" ref="P98:S98" si="35">SUM(P99:P106)</f>
        <v>4500</v>
      </c>
      <c r="Q98" s="388">
        <f t="shared" si="35"/>
        <v>0</v>
      </c>
      <c r="R98" s="388">
        <f t="shared" si="35"/>
        <v>6000</v>
      </c>
      <c r="S98" s="388">
        <f t="shared" si="35"/>
        <v>0</v>
      </c>
      <c r="T98" s="381">
        <f>SUM(T99:T104)</f>
        <v>4000</v>
      </c>
      <c r="U98" s="381">
        <f t="shared" ref="U98" si="36">SUM(U99:U104)</f>
        <v>0</v>
      </c>
      <c r="V98" s="210">
        <v>4500</v>
      </c>
      <c r="W98" s="210">
        <v>0</v>
      </c>
      <c r="X98" s="23">
        <f t="shared" ref="X98:AE98" si="37">SUM(X99:X106)</f>
        <v>0</v>
      </c>
      <c r="Y98" s="23">
        <f t="shared" si="37"/>
        <v>0</v>
      </c>
      <c r="Z98" s="23">
        <f t="shared" si="37"/>
        <v>0</v>
      </c>
      <c r="AA98" s="23">
        <f t="shared" si="37"/>
        <v>0</v>
      </c>
      <c r="AB98" s="23">
        <f t="shared" si="37"/>
        <v>0</v>
      </c>
      <c r="AC98" s="23">
        <f t="shared" si="37"/>
        <v>0</v>
      </c>
      <c r="AD98" s="23">
        <f t="shared" si="37"/>
        <v>0</v>
      </c>
      <c r="AE98" s="23">
        <f t="shared" si="37"/>
        <v>0</v>
      </c>
    </row>
    <row r="99" spans="1:31" ht="63" customHeight="1" thickBot="1">
      <c r="A99" s="17"/>
      <c r="B99" s="29"/>
      <c r="C99" s="47" t="s">
        <v>410</v>
      </c>
      <c r="D99" s="11" t="s">
        <v>411</v>
      </c>
      <c r="E99" s="11" t="s">
        <v>412</v>
      </c>
      <c r="F99" s="12" t="s">
        <v>22</v>
      </c>
      <c r="G99" s="12" t="s">
        <v>22</v>
      </c>
      <c r="H99" s="12" t="s">
        <v>22</v>
      </c>
      <c r="I99" s="12" t="s">
        <v>22</v>
      </c>
      <c r="J99" s="349"/>
      <c r="K99" s="33"/>
      <c r="L99" s="347"/>
      <c r="M99" s="348"/>
      <c r="N99" s="13" t="s">
        <v>108</v>
      </c>
      <c r="O99" s="50" t="s">
        <v>413</v>
      </c>
      <c r="P99" s="388"/>
      <c r="Q99" s="388"/>
      <c r="R99" s="388"/>
      <c r="S99" s="388"/>
      <c r="T99" s="381">
        <v>0</v>
      </c>
      <c r="U99" s="381">
        <v>0</v>
      </c>
      <c r="V99" s="210">
        <v>0</v>
      </c>
      <c r="W99" s="210">
        <v>0</v>
      </c>
      <c r="X99" s="23"/>
      <c r="Y99" s="15"/>
      <c r="Z99" s="23"/>
      <c r="AA99" s="15"/>
      <c r="AB99" s="23"/>
      <c r="AC99" s="15"/>
      <c r="AD99" s="23"/>
      <c r="AE99" s="15"/>
    </row>
    <row r="100" spans="1:31" ht="58.2" thickBot="1">
      <c r="A100" s="17"/>
      <c r="B100" s="29"/>
      <c r="C100" s="47" t="s">
        <v>414</v>
      </c>
      <c r="D100" s="11" t="s">
        <v>415</v>
      </c>
      <c r="E100" s="45" t="s">
        <v>416</v>
      </c>
      <c r="F100" s="12" t="s">
        <v>22</v>
      </c>
      <c r="G100" s="12" t="s">
        <v>22</v>
      </c>
      <c r="H100" s="12" t="s">
        <v>22</v>
      </c>
      <c r="I100" s="12" t="s">
        <v>22</v>
      </c>
      <c r="J100" s="349"/>
      <c r="K100" s="350"/>
      <c r="L100" s="284"/>
      <c r="M100" s="348"/>
      <c r="N100" s="13" t="s">
        <v>42</v>
      </c>
      <c r="O100" s="50" t="s">
        <v>417</v>
      </c>
      <c r="P100" s="388">
        <v>500</v>
      </c>
      <c r="Q100" s="388"/>
      <c r="R100" s="388">
        <v>1000</v>
      </c>
      <c r="S100" s="388"/>
      <c r="T100" s="381">
        <v>0</v>
      </c>
      <c r="U100" s="381">
        <v>0</v>
      </c>
      <c r="V100" s="210">
        <v>0</v>
      </c>
      <c r="W100" s="210">
        <v>0</v>
      </c>
      <c r="X100" s="23"/>
      <c r="Y100" s="15"/>
      <c r="Z100" s="23"/>
      <c r="AA100" s="15"/>
      <c r="AB100" s="23"/>
      <c r="AC100" s="15"/>
      <c r="AD100" s="23"/>
      <c r="AE100" s="15"/>
    </row>
    <row r="101" spans="1:31" ht="29.4" thickBot="1">
      <c r="A101" s="17"/>
      <c r="B101" s="29"/>
      <c r="C101" s="47" t="s">
        <v>418</v>
      </c>
      <c r="D101" s="98" t="s">
        <v>419</v>
      </c>
      <c r="E101" s="45" t="s">
        <v>420</v>
      </c>
      <c r="F101" s="12" t="s">
        <v>421</v>
      </c>
      <c r="G101" s="12" t="s">
        <v>22</v>
      </c>
      <c r="H101" s="12" t="s">
        <v>22</v>
      </c>
      <c r="I101" s="12" t="s">
        <v>22</v>
      </c>
      <c r="J101" s="351"/>
      <c r="K101" s="40"/>
      <c r="L101" s="352"/>
      <c r="M101" s="353"/>
      <c r="N101" s="13" t="s">
        <v>108</v>
      </c>
      <c r="O101" s="50" t="s">
        <v>422</v>
      </c>
      <c r="P101" s="388">
        <v>1500</v>
      </c>
      <c r="Q101" s="388"/>
      <c r="R101" s="388">
        <v>1500</v>
      </c>
      <c r="S101" s="388"/>
      <c r="T101" s="381">
        <v>1500</v>
      </c>
      <c r="U101" s="381">
        <v>0</v>
      </c>
      <c r="V101" s="210">
        <v>1500</v>
      </c>
      <c r="W101" s="210">
        <v>0</v>
      </c>
      <c r="X101" s="23"/>
      <c r="Y101" s="15"/>
      <c r="Z101" s="23"/>
      <c r="AA101" s="15"/>
      <c r="AB101" s="23"/>
      <c r="AC101" s="15"/>
      <c r="AD101" s="23"/>
      <c r="AE101" s="15"/>
    </row>
    <row r="102" spans="1:31" ht="58.2" thickBot="1">
      <c r="A102" s="17"/>
      <c r="B102" s="29"/>
      <c r="C102" s="47" t="s">
        <v>423</v>
      </c>
      <c r="D102" s="11" t="s">
        <v>424</v>
      </c>
      <c r="E102" s="45" t="s">
        <v>425</v>
      </c>
      <c r="F102" s="101" t="s">
        <v>426</v>
      </c>
      <c r="G102" s="12" t="s">
        <v>122</v>
      </c>
      <c r="H102" s="12" t="s">
        <v>122</v>
      </c>
      <c r="I102" s="32" t="s">
        <v>122</v>
      </c>
      <c r="J102" s="354"/>
      <c r="K102" s="355"/>
      <c r="L102" s="286"/>
      <c r="M102" s="348"/>
      <c r="N102" s="180" t="s">
        <v>427</v>
      </c>
      <c r="O102" s="50" t="s">
        <v>428</v>
      </c>
      <c r="P102" s="388">
        <v>1000</v>
      </c>
      <c r="Q102" s="388"/>
      <c r="R102" s="388">
        <v>1000</v>
      </c>
      <c r="S102" s="388"/>
      <c r="T102" s="381">
        <v>1000</v>
      </c>
      <c r="U102" s="381">
        <v>0</v>
      </c>
      <c r="V102" s="210">
        <v>1000</v>
      </c>
      <c r="W102" s="210">
        <v>0</v>
      </c>
      <c r="X102" s="23"/>
      <c r="Y102" s="15"/>
      <c r="Z102" s="23"/>
      <c r="AA102" s="15"/>
      <c r="AB102" s="23"/>
      <c r="AC102" s="15"/>
      <c r="AD102" s="23"/>
      <c r="AE102" s="15"/>
    </row>
    <row r="103" spans="1:31" ht="58.2" thickBot="1">
      <c r="A103" s="17"/>
      <c r="B103" s="25"/>
      <c r="C103" s="47" t="s">
        <v>429</v>
      </c>
      <c r="D103" s="11" t="s">
        <v>430</v>
      </c>
      <c r="E103" s="11" t="s">
        <v>416</v>
      </c>
      <c r="F103" s="12" t="s">
        <v>22</v>
      </c>
      <c r="G103" s="12" t="s">
        <v>22</v>
      </c>
      <c r="H103" s="12" t="s">
        <v>22</v>
      </c>
      <c r="I103" s="12" t="s">
        <v>22</v>
      </c>
      <c r="J103" s="356"/>
      <c r="K103" s="245"/>
      <c r="L103" s="276"/>
      <c r="M103" s="357"/>
      <c r="N103" s="13" t="s">
        <v>431</v>
      </c>
      <c r="O103" s="50" t="s">
        <v>432</v>
      </c>
      <c r="P103" s="388">
        <v>500</v>
      </c>
      <c r="Q103" s="388"/>
      <c r="R103" s="388">
        <v>1000</v>
      </c>
      <c r="S103" s="388"/>
      <c r="T103" s="381">
        <v>500</v>
      </c>
      <c r="U103" s="381">
        <v>0</v>
      </c>
      <c r="V103" s="210">
        <v>1000</v>
      </c>
      <c r="W103" s="210">
        <v>0</v>
      </c>
      <c r="X103" s="23"/>
      <c r="Y103" s="15"/>
      <c r="Z103" s="23"/>
      <c r="AA103" s="15"/>
      <c r="AB103" s="23"/>
      <c r="AC103" s="15"/>
      <c r="AD103" s="23"/>
      <c r="AE103" s="15"/>
    </row>
    <row r="104" spans="1:31" ht="58.2" thickBot="1">
      <c r="A104" s="17"/>
      <c r="B104" s="29"/>
      <c r="C104" s="47" t="s">
        <v>433</v>
      </c>
      <c r="D104" s="193" t="s">
        <v>434</v>
      </c>
      <c r="E104" s="45" t="s">
        <v>435</v>
      </c>
      <c r="F104" s="12" t="s">
        <v>22</v>
      </c>
      <c r="G104" s="12" t="s">
        <v>22</v>
      </c>
      <c r="H104" s="12" t="s">
        <v>22</v>
      </c>
      <c r="I104" s="12" t="s">
        <v>22</v>
      </c>
      <c r="J104" s="232"/>
      <c r="K104" s="264"/>
      <c r="L104" s="358"/>
      <c r="M104" s="348"/>
      <c r="N104" s="180" t="s">
        <v>79</v>
      </c>
      <c r="O104" s="50" t="s">
        <v>436</v>
      </c>
      <c r="P104" s="388">
        <v>500</v>
      </c>
      <c r="Q104" s="388"/>
      <c r="R104" s="388">
        <v>1000</v>
      </c>
      <c r="S104" s="388"/>
      <c r="T104" s="381">
        <v>1000</v>
      </c>
      <c r="U104" s="381">
        <v>0</v>
      </c>
      <c r="V104" s="210">
        <v>1000</v>
      </c>
      <c r="W104" s="210">
        <v>0</v>
      </c>
      <c r="X104" s="23"/>
      <c r="Y104" s="15"/>
      <c r="Z104" s="23"/>
      <c r="AA104" s="15"/>
      <c r="AB104" s="23"/>
      <c r="AC104" s="15"/>
      <c r="AD104" s="23"/>
      <c r="AE104" s="15"/>
    </row>
    <row r="105" spans="1:31" ht="29.4" thickBot="1">
      <c r="A105" s="17"/>
      <c r="B105" s="73" t="s">
        <v>437</v>
      </c>
      <c r="C105" s="74"/>
      <c r="D105" s="18" t="s">
        <v>438</v>
      </c>
      <c r="E105" s="45"/>
      <c r="F105" s="12"/>
      <c r="G105" s="12"/>
      <c r="H105" s="12"/>
      <c r="I105" s="12"/>
      <c r="J105" s="249"/>
      <c r="K105" s="219"/>
      <c r="L105" s="359"/>
      <c r="M105" s="360"/>
      <c r="N105" s="13"/>
      <c r="O105" s="22" t="s">
        <v>439</v>
      </c>
      <c r="P105" s="388"/>
      <c r="Q105" s="388"/>
      <c r="R105" s="388"/>
      <c r="S105" s="388"/>
      <c r="T105" s="381">
        <f>T106</f>
        <v>0</v>
      </c>
      <c r="U105" s="381"/>
      <c r="V105" s="210">
        <v>0</v>
      </c>
      <c r="W105" s="211" t="s">
        <v>44</v>
      </c>
      <c r="X105" s="23"/>
      <c r="Y105" s="15"/>
      <c r="Z105" s="23"/>
      <c r="AA105" s="15"/>
      <c r="AB105" s="23"/>
      <c r="AC105" s="15"/>
      <c r="AD105" s="23"/>
      <c r="AE105" s="15"/>
    </row>
    <row r="106" spans="1:31" ht="29.4" thickBot="1">
      <c r="A106" s="17"/>
      <c r="B106" s="29"/>
      <c r="C106" s="11" t="s">
        <v>440</v>
      </c>
      <c r="D106" s="11" t="s">
        <v>441</v>
      </c>
      <c r="E106" s="45" t="s">
        <v>442</v>
      </c>
      <c r="F106" s="12" t="s">
        <v>22</v>
      </c>
      <c r="G106" s="12"/>
      <c r="H106" s="12" t="s">
        <v>22</v>
      </c>
      <c r="I106" s="49" t="s">
        <v>22</v>
      </c>
      <c r="J106" s="232"/>
      <c r="K106" s="40"/>
      <c r="L106" s="347"/>
      <c r="M106" s="348"/>
      <c r="N106" s="13" t="s">
        <v>108</v>
      </c>
      <c r="O106" s="50" t="s">
        <v>443</v>
      </c>
      <c r="P106" s="388">
        <v>500</v>
      </c>
      <c r="Q106" s="388"/>
      <c r="R106" s="388">
        <v>500</v>
      </c>
      <c r="S106" s="388"/>
      <c r="T106" s="381">
        <v>0</v>
      </c>
      <c r="U106" s="381">
        <v>0</v>
      </c>
      <c r="V106" s="210">
        <v>0</v>
      </c>
      <c r="W106" s="210">
        <v>0</v>
      </c>
      <c r="X106" s="23"/>
      <c r="Y106" s="15"/>
      <c r="Z106" s="23"/>
      <c r="AA106" s="15"/>
      <c r="AB106" s="23"/>
      <c r="AC106" s="15"/>
      <c r="AD106" s="23"/>
      <c r="AE106" s="15"/>
    </row>
    <row r="107" spans="1:31" ht="29.4" thickBot="1">
      <c r="A107" s="9" t="s">
        <v>444</v>
      </c>
      <c r="B107" s="10"/>
      <c r="C107" s="10"/>
      <c r="D107" s="186" t="s">
        <v>445</v>
      </c>
      <c r="E107" s="11" t="s">
        <v>446</v>
      </c>
      <c r="F107" s="12" t="s">
        <v>22</v>
      </c>
      <c r="G107" s="12" t="s">
        <v>22</v>
      </c>
      <c r="H107" s="12" t="s">
        <v>22</v>
      </c>
      <c r="I107" s="12" t="s">
        <v>22</v>
      </c>
      <c r="J107" s="286"/>
      <c r="K107" s="219"/>
      <c r="L107" s="220"/>
      <c r="M107" s="348"/>
      <c r="N107" s="13"/>
      <c r="O107" s="14" t="s">
        <v>447</v>
      </c>
      <c r="P107" s="388">
        <f t="shared" ref="P107:AE107" si="38">P108</f>
        <v>42500</v>
      </c>
      <c r="Q107" s="388">
        <f t="shared" si="38"/>
        <v>34000</v>
      </c>
      <c r="R107" s="388">
        <f t="shared" si="38"/>
        <v>42500</v>
      </c>
      <c r="S107" s="388">
        <f t="shared" si="38"/>
        <v>34000</v>
      </c>
      <c r="T107" s="381">
        <f t="shared" si="38"/>
        <v>20527.68</v>
      </c>
      <c r="U107" s="381">
        <f t="shared" si="38"/>
        <v>13527.68</v>
      </c>
      <c r="V107" s="212">
        <v>22027.78</v>
      </c>
      <c r="W107" s="212">
        <v>14027.78</v>
      </c>
      <c r="X107" s="23">
        <f t="shared" si="38"/>
        <v>0</v>
      </c>
      <c r="Y107" s="23">
        <f t="shared" si="38"/>
        <v>0</v>
      </c>
      <c r="Z107" s="23">
        <f t="shared" si="38"/>
        <v>0</v>
      </c>
      <c r="AA107" s="23">
        <f t="shared" si="38"/>
        <v>0</v>
      </c>
      <c r="AB107" s="23">
        <f t="shared" si="38"/>
        <v>0</v>
      </c>
      <c r="AC107" s="23">
        <f t="shared" si="38"/>
        <v>0</v>
      </c>
      <c r="AD107" s="23">
        <f t="shared" si="38"/>
        <v>0</v>
      </c>
      <c r="AE107" s="23">
        <f t="shared" si="38"/>
        <v>0</v>
      </c>
    </row>
    <row r="108" spans="1:31" ht="16.2" thickBot="1">
      <c r="A108" s="17"/>
      <c r="B108" s="20" t="s">
        <v>448</v>
      </c>
      <c r="C108" s="19"/>
      <c r="D108" s="187" t="s">
        <v>449</v>
      </c>
      <c r="E108" s="11"/>
      <c r="F108" s="12"/>
      <c r="G108" s="12"/>
      <c r="H108" s="12"/>
      <c r="I108" s="12"/>
      <c r="J108" s="286"/>
      <c r="K108" s="219"/>
      <c r="L108" s="347"/>
      <c r="M108" s="348"/>
      <c r="N108" s="13"/>
      <c r="O108" s="22" t="s">
        <v>450</v>
      </c>
      <c r="P108" s="388">
        <f>SUM(P109:P113)</f>
        <v>42500</v>
      </c>
      <c r="Q108" s="388">
        <f>SUM(Q109:Q113)</f>
        <v>34000</v>
      </c>
      <c r="R108" s="388">
        <f>SUM(R109:R113)</f>
        <v>42500</v>
      </c>
      <c r="S108" s="388">
        <f t="shared" ref="S108:AE108" si="39">SUM(S109:S113)</f>
        <v>34000</v>
      </c>
      <c r="T108" s="381">
        <v>20527.68</v>
      </c>
      <c r="U108" s="381">
        <v>13527.68</v>
      </c>
      <c r="V108" s="210">
        <v>22027.78</v>
      </c>
      <c r="W108" s="210">
        <v>14027.78</v>
      </c>
      <c r="X108" s="23">
        <f t="shared" si="39"/>
        <v>0</v>
      </c>
      <c r="Y108" s="23">
        <f t="shared" si="39"/>
        <v>0</v>
      </c>
      <c r="Z108" s="23">
        <f t="shared" si="39"/>
        <v>0</v>
      </c>
      <c r="AA108" s="23">
        <f t="shared" si="39"/>
        <v>0</v>
      </c>
      <c r="AB108" s="23">
        <f t="shared" si="39"/>
        <v>0</v>
      </c>
      <c r="AC108" s="23">
        <f t="shared" si="39"/>
        <v>0</v>
      </c>
      <c r="AD108" s="23">
        <f t="shared" si="39"/>
        <v>0</v>
      </c>
      <c r="AE108" s="23">
        <f t="shared" si="39"/>
        <v>0</v>
      </c>
    </row>
    <row r="109" spans="1:31" ht="58.2" thickBot="1">
      <c r="A109" s="17"/>
      <c r="B109" s="11"/>
      <c r="C109" s="47" t="s">
        <v>451</v>
      </c>
      <c r="D109" s="11" t="s">
        <v>452</v>
      </c>
      <c r="E109" s="26" t="s">
        <v>453</v>
      </c>
      <c r="F109" s="12" t="s">
        <v>274</v>
      </c>
      <c r="G109" s="12" t="s">
        <v>274</v>
      </c>
      <c r="H109" s="12" t="s">
        <v>274</v>
      </c>
      <c r="I109" s="12" t="s">
        <v>274</v>
      </c>
      <c r="J109" s="42"/>
      <c r="K109" s="39"/>
      <c r="L109" s="246"/>
      <c r="M109" s="247"/>
      <c r="N109" s="13" t="s">
        <v>42</v>
      </c>
      <c r="O109" s="50" t="s">
        <v>454</v>
      </c>
      <c r="P109" s="388">
        <v>40000</v>
      </c>
      <c r="Q109" s="388">
        <v>34000</v>
      </c>
      <c r="R109" s="388">
        <v>40000</v>
      </c>
      <c r="S109" s="388">
        <v>34000</v>
      </c>
      <c r="T109" s="381"/>
      <c r="U109" s="381"/>
      <c r="V109" s="210">
        <v>22027.78</v>
      </c>
      <c r="W109" s="210">
        <v>14027.78</v>
      </c>
      <c r="X109" s="23"/>
      <c r="Y109" s="15"/>
      <c r="Z109" s="23"/>
      <c r="AA109" s="15"/>
      <c r="AB109" s="23"/>
      <c r="AC109" s="15"/>
      <c r="AD109" s="23"/>
      <c r="AE109" s="15"/>
    </row>
    <row r="110" spans="1:31" ht="58.2" thickBot="1">
      <c r="A110" s="17"/>
      <c r="B110" s="11"/>
      <c r="C110" s="47" t="s">
        <v>455</v>
      </c>
      <c r="D110" s="55" t="s">
        <v>456</v>
      </c>
      <c r="E110" s="11" t="s">
        <v>457</v>
      </c>
      <c r="F110" s="12" t="s">
        <v>458</v>
      </c>
      <c r="G110" s="12" t="s">
        <v>274</v>
      </c>
      <c r="H110" s="12" t="s">
        <v>274</v>
      </c>
      <c r="I110" s="12" t="s">
        <v>274</v>
      </c>
      <c r="J110" s="286"/>
      <c r="K110" s="219"/>
      <c r="L110" s="347"/>
      <c r="M110" s="348"/>
      <c r="N110" s="13" t="s">
        <v>42</v>
      </c>
      <c r="O110" s="50" t="s">
        <v>459</v>
      </c>
      <c r="P110" s="388"/>
      <c r="Q110" s="388"/>
      <c r="R110" s="388"/>
      <c r="S110" s="388"/>
      <c r="T110" s="381"/>
      <c r="U110" s="381"/>
      <c r="V110" s="211" t="s">
        <v>44</v>
      </c>
      <c r="W110" s="211" t="s">
        <v>44</v>
      </c>
      <c r="X110" s="23"/>
      <c r="Y110" s="15"/>
      <c r="Z110" s="23"/>
      <c r="AA110" s="15"/>
      <c r="AB110" s="23"/>
      <c r="AC110" s="15"/>
      <c r="AD110" s="23"/>
      <c r="AE110" s="15"/>
    </row>
    <row r="111" spans="1:31" ht="58.2" thickBot="1">
      <c r="A111" s="17"/>
      <c r="B111" s="11"/>
      <c r="C111" s="47" t="s">
        <v>460</v>
      </c>
      <c r="D111" s="55" t="s">
        <v>461</v>
      </c>
      <c r="E111" s="11" t="s">
        <v>457</v>
      </c>
      <c r="F111" s="12" t="s">
        <v>458</v>
      </c>
      <c r="G111" s="12" t="s">
        <v>274</v>
      </c>
      <c r="H111" s="12" t="s">
        <v>274</v>
      </c>
      <c r="I111" s="12" t="s">
        <v>274</v>
      </c>
      <c r="J111" s="286"/>
      <c r="K111" s="219"/>
      <c r="L111" s="347"/>
      <c r="M111" s="348"/>
      <c r="N111" s="13" t="s">
        <v>42</v>
      </c>
      <c r="O111" s="50" t="s">
        <v>462</v>
      </c>
      <c r="P111" s="388"/>
      <c r="Q111" s="388"/>
      <c r="R111" s="388"/>
      <c r="S111" s="388"/>
      <c r="T111" s="381"/>
      <c r="U111" s="381"/>
      <c r="V111" s="211" t="s">
        <v>44</v>
      </c>
      <c r="W111" s="211" t="s">
        <v>44</v>
      </c>
      <c r="X111" s="23"/>
      <c r="Y111" s="15"/>
      <c r="Z111" s="23"/>
      <c r="AA111" s="15"/>
      <c r="AB111" s="23"/>
      <c r="AC111" s="15"/>
      <c r="AD111" s="23"/>
      <c r="AE111" s="15"/>
    </row>
    <row r="112" spans="1:31" ht="58.2" thickBot="1">
      <c r="A112" s="17"/>
      <c r="B112" s="11"/>
      <c r="C112" s="47" t="s">
        <v>463</v>
      </c>
      <c r="D112" s="55" t="s">
        <v>464</v>
      </c>
      <c r="E112" s="102" t="s">
        <v>465</v>
      </c>
      <c r="F112" s="12" t="s">
        <v>458</v>
      </c>
      <c r="G112" s="12" t="s">
        <v>274</v>
      </c>
      <c r="H112" s="12" t="s">
        <v>274</v>
      </c>
      <c r="I112" s="12" t="s">
        <v>274</v>
      </c>
      <c r="J112" s="42"/>
      <c r="K112" s="11"/>
      <c r="L112" s="246"/>
      <c r="M112" s="247"/>
      <c r="N112" s="13" t="s">
        <v>42</v>
      </c>
      <c r="O112" s="50" t="s">
        <v>466</v>
      </c>
      <c r="P112" s="388"/>
      <c r="Q112" s="388"/>
      <c r="R112" s="388"/>
      <c r="S112" s="388"/>
      <c r="T112" s="381"/>
      <c r="U112" s="381"/>
      <c r="V112" s="211" t="s">
        <v>44</v>
      </c>
      <c r="W112" s="211" t="s">
        <v>44</v>
      </c>
      <c r="X112" s="23"/>
      <c r="Y112" s="15"/>
      <c r="Z112" s="23"/>
      <c r="AA112" s="15"/>
      <c r="AB112" s="23"/>
      <c r="AC112" s="15"/>
      <c r="AD112" s="23"/>
      <c r="AE112" s="15"/>
    </row>
    <row r="113" spans="1:31" s="201" customFormat="1" ht="58.2" thickBot="1">
      <c r="A113" s="204"/>
      <c r="B113" s="195"/>
      <c r="C113" s="205" t="s">
        <v>467</v>
      </c>
      <c r="D113" s="94" t="s">
        <v>468</v>
      </c>
      <c r="E113" s="206" t="s">
        <v>469</v>
      </c>
      <c r="F113" s="49" t="s">
        <v>22</v>
      </c>
      <c r="G113" s="49" t="s">
        <v>22</v>
      </c>
      <c r="H113" s="49" t="s">
        <v>22</v>
      </c>
      <c r="I113" s="49" t="s">
        <v>22</v>
      </c>
      <c r="J113" s="361"/>
      <c r="K113" s="207"/>
      <c r="L113" s="362"/>
      <c r="M113" s="363"/>
      <c r="N113" s="207" t="s">
        <v>42</v>
      </c>
      <c r="O113" s="208" t="s">
        <v>470</v>
      </c>
      <c r="P113" s="388">
        <v>2500</v>
      </c>
      <c r="Q113" s="391"/>
      <c r="R113" s="388">
        <v>2500</v>
      </c>
      <c r="S113" s="391"/>
      <c r="T113" s="388">
        <v>0</v>
      </c>
      <c r="U113" s="382"/>
      <c r="V113" s="388">
        <v>0</v>
      </c>
      <c r="W113" s="213" t="s">
        <v>44</v>
      </c>
      <c r="X113" s="36"/>
      <c r="Y113" s="37"/>
      <c r="Z113" s="36"/>
      <c r="AA113" s="37"/>
      <c r="AB113" s="36"/>
      <c r="AC113" s="37"/>
      <c r="AD113" s="36"/>
      <c r="AE113" s="37"/>
    </row>
    <row r="114" spans="1:31" ht="29.4" thickBot="1">
      <c r="A114" s="166" t="s">
        <v>471</v>
      </c>
      <c r="B114" s="167"/>
      <c r="C114" s="167"/>
      <c r="D114" s="188" t="s">
        <v>472</v>
      </c>
      <c r="E114" s="39"/>
      <c r="F114" s="144"/>
      <c r="G114" s="144"/>
      <c r="H114" s="157" t="s">
        <v>22</v>
      </c>
      <c r="I114" s="157" t="s">
        <v>22</v>
      </c>
      <c r="J114" s="364"/>
      <c r="K114" s="318"/>
      <c r="L114" s="365"/>
      <c r="M114" s="366"/>
      <c r="N114" s="77"/>
      <c r="O114" s="14" t="s">
        <v>473</v>
      </c>
      <c r="P114" s="388"/>
      <c r="Q114" s="388"/>
      <c r="R114" s="388"/>
      <c r="S114" s="388"/>
      <c r="T114" s="380">
        <f>T115</f>
        <v>29930</v>
      </c>
      <c r="U114" s="381">
        <f>U115</f>
        <v>29930</v>
      </c>
      <c r="V114" s="212">
        <v>18430</v>
      </c>
      <c r="W114" s="212">
        <v>18430</v>
      </c>
      <c r="X114" s="23"/>
      <c r="Y114" s="69"/>
      <c r="Z114" s="23"/>
      <c r="AA114" s="69"/>
      <c r="AB114" s="23"/>
      <c r="AC114" s="69"/>
      <c r="AD114" s="23"/>
      <c r="AE114" s="69"/>
    </row>
    <row r="115" spans="1:31" ht="16.2" thickBot="1">
      <c r="A115" s="145"/>
      <c r="B115" s="168" t="s">
        <v>474</v>
      </c>
      <c r="C115" s="169"/>
      <c r="D115" s="189" t="s">
        <v>475</v>
      </c>
      <c r="E115" s="75"/>
      <c r="F115" s="157"/>
      <c r="G115" s="157"/>
      <c r="H115" s="157"/>
      <c r="I115" s="157"/>
      <c r="J115" s="332"/>
      <c r="K115" s="335"/>
      <c r="L115" s="220"/>
      <c r="M115" s="367"/>
      <c r="N115" s="77"/>
      <c r="O115" s="22" t="s">
        <v>476</v>
      </c>
      <c r="P115" s="388">
        <f t="shared" ref="P115:AE115" si="40">SUM(P116:P120)</f>
        <v>0</v>
      </c>
      <c r="Q115" s="388">
        <f t="shared" si="40"/>
        <v>0</v>
      </c>
      <c r="R115" s="388">
        <f t="shared" si="40"/>
        <v>0</v>
      </c>
      <c r="S115" s="388">
        <f t="shared" si="40"/>
        <v>0</v>
      </c>
      <c r="T115" s="381">
        <f>SUM(T116:T121)</f>
        <v>29930</v>
      </c>
      <c r="U115" s="381">
        <v>29930</v>
      </c>
      <c r="V115" s="210">
        <v>18430</v>
      </c>
      <c r="W115" s="210">
        <v>18430</v>
      </c>
      <c r="X115" s="23">
        <f t="shared" si="40"/>
        <v>0</v>
      </c>
      <c r="Y115" s="23">
        <f t="shared" si="40"/>
        <v>0</v>
      </c>
      <c r="Z115" s="23">
        <f t="shared" si="40"/>
        <v>0</v>
      </c>
      <c r="AA115" s="23">
        <f t="shared" si="40"/>
        <v>0</v>
      </c>
      <c r="AB115" s="23">
        <f t="shared" si="40"/>
        <v>0</v>
      </c>
      <c r="AC115" s="23">
        <f t="shared" si="40"/>
        <v>0</v>
      </c>
      <c r="AD115" s="23">
        <f t="shared" si="40"/>
        <v>0</v>
      </c>
      <c r="AE115" s="23">
        <f t="shared" si="40"/>
        <v>0</v>
      </c>
    </row>
    <row r="116" spans="1:31" ht="47.25" customHeight="1" thickBot="1">
      <c r="A116" s="146"/>
      <c r="B116" s="170"/>
      <c r="C116" s="41" t="s">
        <v>477</v>
      </c>
      <c r="D116" s="171" t="s">
        <v>478</v>
      </c>
      <c r="E116" s="172" t="s">
        <v>479</v>
      </c>
      <c r="F116" s="173"/>
      <c r="G116" s="173"/>
      <c r="H116" s="157" t="s">
        <v>22</v>
      </c>
      <c r="I116" s="157" t="s">
        <v>22</v>
      </c>
      <c r="J116" s="364"/>
      <c r="K116" s="318"/>
      <c r="L116" s="368"/>
      <c r="M116" s="366"/>
      <c r="N116" s="172" t="s">
        <v>480</v>
      </c>
      <c r="O116" s="175" t="s">
        <v>481</v>
      </c>
      <c r="P116" s="388"/>
      <c r="Q116" s="388"/>
      <c r="R116" s="388"/>
      <c r="S116" s="388"/>
      <c r="T116" s="381">
        <v>4250</v>
      </c>
      <c r="U116" s="381"/>
      <c r="V116" s="210">
        <v>6090</v>
      </c>
      <c r="W116" s="211" t="s">
        <v>44</v>
      </c>
      <c r="X116" s="78"/>
      <c r="Y116" s="79"/>
      <c r="Z116" s="78"/>
      <c r="AA116" s="79"/>
      <c r="AB116" s="78"/>
      <c r="AC116" s="79"/>
      <c r="AD116" s="78"/>
      <c r="AE116" s="79"/>
    </row>
    <row r="117" spans="1:31" ht="41.25" customHeight="1" thickBot="1">
      <c r="A117" s="146"/>
      <c r="B117" s="170"/>
      <c r="C117" s="41" t="s">
        <v>482</v>
      </c>
      <c r="D117" s="171" t="s">
        <v>483</v>
      </c>
      <c r="E117" s="172" t="s">
        <v>484</v>
      </c>
      <c r="F117" s="173"/>
      <c r="G117" s="173"/>
      <c r="H117" s="157" t="s">
        <v>22</v>
      </c>
      <c r="I117" s="157" t="s">
        <v>22</v>
      </c>
      <c r="J117" s="364"/>
      <c r="K117" s="318"/>
      <c r="L117" s="368"/>
      <c r="M117" s="366"/>
      <c r="N117" s="172" t="s">
        <v>480</v>
      </c>
      <c r="O117" s="175" t="s">
        <v>485</v>
      </c>
      <c r="P117" s="388"/>
      <c r="Q117" s="388"/>
      <c r="R117" s="388"/>
      <c r="S117" s="388"/>
      <c r="T117" s="381">
        <v>1130</v>
      </c>
      <c r="U117" s="381"/>
      <c r="V117" s="210">
        <v>1680</v>
      </c>
      <c r="W117" s="211" t="s">
        <v>44</v>
      </c>
      <c r="X117" s="78"/>
      <c r="Y117" s="79"/>
      <c r="Z117" s="78"/>
      <c r="AA117" s="79"/>
      <c r="AB117" s="78"/>
      <c r="AC117" s="79"/>
      <c r="AD117" s="78"/>
      <c r="AE117" s="79"/>
    </row>
    <row r="118" spans="1:31" ht="41.25" customHeight="1" thickBot="1">
      <c r="A118" s="146"/>
      <c r="B118" s="170"/>
      <c r="C118" s="41" t="s">
        <v>486</v>
      </c>
      <c r="D118" s="171" t="s">
        <v>487</v>
      </c>
      <c r="E118" s="172" t="s">
        <v>488</v>
      </c>
      <c r="F118" s="173"/>
      <c r="G118" s="173"/>
      <c r="H118" s="157" t="s">
        <v>22</v>
      </c>
      <c r="I118" s="157" t="s">
        <v>22</v>
      </c>
      <c r="J118" s="364"/>
      <c r="K118" s="318"/>
      <c r="L118" s="368"/>
      <c r="M118" s="366"/>
      <c r="N118" s="172" t="s">
        <v>480</v>
      </c>
      <c r="O118" s="175" t="s">
        <v>489</v>
      </c>
      <c r="P118" s="388"/>
      <c r="Q118" s="388"/>
      <c r="R118" s="388"/>
      <c r="S118" s="388"/>
      <c r="T118" s="381">
        <v>0</v>
      </c>
      <c r="U118" s="381"/>
      <c r="V118" s="211" t="s">
        <v>44</v>
      </c>
      <c r="W118" s="211" t="s">
        <v>44</v>
      </c>
      <c r="X118" s="78"/>
      <c r="Y118" s="79"/>
      <c r="Z118" s="78"/>
      <c r="AA118" s="79"/>
      <c r="AB118" s="78"/>
      <c r="AC118" s="79"/>
      <c r="AD118" s="78"/>
      <c r="AE118" s="79"/>
    </row>
    <row r="119" spans="1:31" ht="41.25" customHeight="1" thickBot="1">
      <c r="A119" s="146"/>
      <c r="B119" s="170"/>
      <c r="C119" s="41" t="s">
        <v>490</v>
      </c>
      <c r="D119" s="171" t="s">
        <v>491</v>
      </c>
      <c r="E119" s="172" t="s">
        <v>492</v>
      </c>
      <c r="F119" s="173"/>
      <c r="G119" s="173"/>
      <c r="H119" s="157" t="s">
        <v>22</v>
      </c>
      <c r="I119" s="157" t="s">
        <v>22</v>
      </c>
      <c r="J119" s="364"/>
      <c r="K119" s="318"/>
      <c r="L119" s="368"/>
      <c r="M119" s="366"/>
      <c r="N119" s="172" t="s">
        <v>480</v>
      </c>
      <c r="O119" s="175" t="s">
        <v>493</v>
      </c>
      <c r="P119" s="388"/>
      <c r="Q119" s="388"/>
      <c r="R119" s="388"/>
      <c r="S119" s="388"/>
      <c r="T119" s="381">
        <v>3260</v>
      </c>
      <c r="U119" s="381"/>
      <c r="V119" s="210">
        <v>3460</v>
      </c>
      <c r="W119" s="211" t="s">
        <v>44</v>
      </c>
      <c r="X119" s="78"/>
      <c r="Y119" s="79"/>
      <c r="Z119" s="78"/>
      <c r="AA119" s="79"/>
      <c r="AB119" s="78"/>
      <c r="AC119" s="79"/>
      <c r="AD119" s="78"/>
      <c r="AE119" s="79"/>
    </row>
    <row r="120" spans="1:31" ht="43.8" thickBot="1">
      <c r="A120" s="146"/>
      <c r="B120" s="170"/>
      <c r="C120" s="41" t="s">
        <v>494</v>
      </c>
      <c r="D120" s="75" t="s">
        <v>495</v>
      </c>
      <c r="E120" s="172" t="s">
        <v>496</v>
      </c>
      <c r="F120" s="173"/>
      <c r="G120" s="173"/>
      <c r="H120" s="157" t="s">
        <v>22</v>
      </c>
      <c r="I120" s="157" t="s">
        <v>22</v>
      </c>
      <c r="J120" s="364"/>
      <c r="K120" s="318"/>
      <c r="L120" s="368"/>
      <c r="M120" s="366"/>
      <c r="N120" s="172" t="s">
        <v>480</v>
      </c>
      <c r="O120" s="175" t="s">
        <v>497</v>
      </c>
      <c r="P120" s="388"/>
      <c r="Q120" s="388"/>
      <c r="R120" s="388"/>
      <c r="S120" s="388"/>
      <c r="T120" s="381">
        <v>14400</v>
      </c>
      <c r="U120" s="381"/>
      <c r="V120" s="210">
        <v>7200</v>
      </c>
      <c r="W120" s="211" t="s">
        <v>44</v>
      </c>
      <c r="X120" s="78"/>
      <c r="Y120" s="79"/>
      <c r="Z120" s="78"/>
      <c r="AA120" s="79"/>
      <c r="AB120" s="78"/>
      <c r="AC120" s="79"/>
      <c r="AD120" s="78"/>
      <c r="AE120" s="79"/>
    </row>
    <row r="121" spans="1:31" ht="29.4" thickBot="1">
      <c r="A121" s="146"/>
      <c r="B121" s="170"/>
      <c r="C121" s="41" t="s">
        <v>498</v>
      </c>
      <c r="D121" s="75" t="s">
        <v>499</v>
      </c>
      <c r="E121" s="172" t="s">
        <v>500</v>
      </c>
      <c r="F121" s="173"/>
      <c r="G121" s="173"/>
      <c r="H121" s="157" t="s">
        <v>22</v>
      </c>
      <c r="I121" s="157" t="s">
        <v>22</v>
      </c>
      <c r="J121" s="364"/>
      <c r="K121" s="318"/>
      <c r="L121" s="368"/>
      <c r="M121" s="366"/>
      <c r="N121" s="172" t="s">
        <v>480</v>
      </c>
      <c r="O121" s="175" t="s">
        <v>501</v>
      </c>
      <c r="P121" s="388"/>
      <c r="Q121" s="388"/>
      <c r="R121" s="388"/>
      <c r="S121" s="388"/>
      <c r="T121" s="381">
        <v>6890</v>
      </c>
      <c r="U121" s="381"/>
      <c r="V121" s="211" t="s">
        <v>44</v>
      </c>
      <c r="W121" s="210">
        <v>18430</v>
      </c>
      <c r="X121" s="78"/>
      <c r="Y121" s="79"/>
      <c r="Z121" s="78"/>
      <c r="AA121" s="79"/>
      <c r="AB121" s="78"/>
      <c r="AC121" s="79"/>
      <c r="AD121" s="78"/>
      <c r="AE121" s="79"/>
    </row>
    <row r="122" spans="1:31" ht="16.2" thickBot="1">
      <c r="A122" s="9" t="s">
        <v>502</v>
      </c>
      <c r="B122" s="10"/>
      <c r="C122" s="10"/>
      <c r="D122" s="186" t="s">
        <v>503</v>
      </c>
      <c r="E122" s="11"/>
      <c r="F122" s="57"/>
      <c r="G122" s="57"/>
      <c r="H122" s="57"/>
      <c r="I122" s="57"/>
      <c r="J122" s="369"/>
      <c r="K122" s="33"/>
      <c r="L122" s="370"/>
      <c r="M122" s="371"/>
      <c r="N122" s="13"/>
      <c r="O122" s="194" t="s">
        <v>504</v>
      </c>
      <c r="P122" s="388"/>
      <c r="Q122" s="388"/>
      <c r="R122" s="388"/>
      <c r="S122" s="388"/>
      <c r="T122" s="381">
        <f t="shared" ref="T122" si="41">SUM(T123:AE126)</f>
        <v>0</v>
      </c>
      <c r="U122" s="381">
        <f>SUM(U123:AE126)</f>
        <v>0</v>
      </c>
      <c r="V122" s="212">
        <v>0</v>
      </c>
      <c r="W122" s="212">
        <v>0</v>
      </c>
      <c r="X122" s="23"/>
      <c r="Y122" s="69"/>
      <c r="Z122" s="23"/>
      <c r="AA122" s="69"/>
      <c r="AB122" s="23"/>
      <c r="AC122" s="69"/>
      <c r="AD122" s="23"/>
      <c r="AE122" s="69"/>
    </row>
    <row r="123" spans="1:31" ht="58.2" thickBot="1">
      <c r="A123" s="104"/>
      <c r="B123" s="168" t="s">
        <v>505</v>
      </c>
      <c r="C123" s="169"/>
      <c r="D123" s="189" t="s">
        <v>506</v>
      </c>
      <c r="E123" s="75"/>
      <c r="F123" s="173"/>
      <c r="G123" s="173"/>
      <c r="H123" s="173"/>
      <c r="I123" s="173"/>
      <c r="J123" s="364"/>
      <c r="K123" s="318"/>
      <c r="L123" s="368"/>
      <c r="M123" s="366"/>
      <c r="N123" s="77"/>
      <c r="O123" s="22" t="s">
        <v>507</v>
      </c>
      <c r="P123" s="388"/>
      <c r="Q123" s="388"/>
      <c r="R123" s="388"/>
      <c r="S123" s="388"/>
      <c r="T123" s="381"/>
      <c r="U123" s="381"/>
      <c r="V123" s="211" t="s">
        <v>44</v>
      </c>
      <c r="W123" s="211" t="s">
        <v>44</v>
      </c>
      <c r="X123" s="78"/>
      <c r="Y123" s="79"/>
      <c r="Z123" s="78"/>
      <c r="AA123" s="79"/>
      <c r="AB123" s="78"/>
      <c r="AC123" s="79"/>
      <c r="AD123" s="78"/>
      <c r="AE123" s="79"/>
    </row>
    <row r="124" spans="1:31" ht="16.2" thickBot="1">
      <c r="A124" s="104"/>
      <c r="B124" s="170"/>
      <c r="C124" s="41" t="s">
        <v>508</v>
      </c>
      <c r="D124" s="75" t="s">
        <v>509</v>
      </c>
      <c r="E124" s="75"/>
      <c r="F124" s="173"/>
      <c r="G124" s="173"/>
      <c r="H124" s="157" t="s">
        <v>22</v>
      </c>
      <c r="I124" s="157" t="s">
        <v>22</v>
      </c>
      <c r="J124" s="364"/>
      <c r="K124" s="318"/>
      <c r="L124" s="368"/>
      <c r="M124" s="366"/>
      <c r="N124" s="172"/>
      <c r="O124" s="175" t="s">
        <v>510</v>
      </c>
      <c r="P124" s="388"/>
      <c r="Q124" s="388"/>
      <c r="R124" s="388"/>
      <c r="S124" s="388"/>
      <c r="T124" s="381"/>
      <c r="U124" s="381"/>
      <c r="V124" s="211" t="s">
        <v>44</v>
      </c>
      <c r="W124" s="211" t="s">
        <v>44</v>
      </c>
      <c r="X124" s="78"/>
      <c r="Y124" s="79"/>
      <c r="Z124" s="78"/>
      <c r="AA124" s="79"/>
      <c r="AB124" s="78"/>
      <c r="AC124" s="79"/>
      <c r="AD124" s="78"/>
      <c r="AE124" s="79"/>
    </row>
    <row r="125" spans="1:31" ht="16.2" thickBot="1">
      <c r="A125" s="104"/>
      <c r="B125" s="170"/>
      <c r="C125" s="41" t="s">
        <v>511</v>
      </c>
      <c r="D125" s="75" t="s">
        <v>512</v>
      </c>
      <c r="E125" s="75"/>
      <c r="F125" s="173"/>
      <c r="G125" s="173"/>
      <c r="H125" s="157" t="s">
        <v>22</v>
      </c>
      <c r="I125" s="157" t="s">
        <v>22</v>
      </c>
      <c r="J125" s="364"/>
      <c r="K125" s="318"/>
      <c r="L125" s="368"/>
      <c r="M125" s="366"/>
      <c r="N125" s="172"/>
      <c r="O125" s="175" t="s">
        <v>513</v>
      </c>
      <c r="P125" s="388"/>
      <c r="Q125" s="388"/>
      <c r="R125" s="388"/>
      <c r="S125" s="388"/>
      <c r="T125" s="381"/>
      <c r="U125" s="381"/>
      <c r="V125" s="211" t="s">
        <v>44</v>
      </c>
      <c r="W125" s="211" t="s">
        <v>44</v>
      </c>
      <c r="X125" s="78"/>
      <c r="Y125" s="79"/>
      <c r="Z125" s="78"/>
      <c r="AA125" s="79"/>
      <c r="AB125" s="78"/>
      <c r="AC125" s="79"/>
      <c r="AD125" s="78"/>
      <c r="AE125" s="79"/>
    </row>
    <row r="126" spans="1:31" ht="29.4" thickBot="1">
      <c r="A126" s="104"/>
      <c r="B126" s="170"/>
      <c r="C126" s="41" t="s">
        <v>514</v>
      </c>
      <c r="D126" s="174" t="s">
        <v>515</v>
      </c>
      <c r="E126" s="172"/>
      <c r="F126" s="173"/>
      <c r="G126" s="173"/>
      <c r="H126" s="157" t="s">
        <v>22</v>
      </c>
      <c r="I126" s="157" t="s">
        <v>22</v>
      </c>
      <c r="J126" s="272"/>
      <c r="K126" s="40"/>
      <c r="L126" s="257"/>
      <c r="M126" s="258"/>
      <c r="N126" s="172"/>
      <c r="O126" s="175" t="s">
        <v>516</v>
      </c>
      <c r="P126" s="388"/>
      <c r="Q126" s="388"/>
      <c r="R126" s="388"/>
      <c r="S126" s="388"/>
      <c r="T126" s="381"/>
      <c r="U126" s="381"/>
      <c r="V126" s="211" t="s">
        <v>44</v>
      </c>
      <c r="W126" s="211" t="s">
        <v>44</v>
      </c>
      <c r="X126" s="78"/>
      <c r="Y126" s="79"/>
      <c r="Z126" s="78"/>
      <c r="AA126" s="79"/>
      <c r="AB126" s="78"/>
      <c r="AC126" s="79"/>
      <c r="AD126" s="78"/>
      <c r="AE126" s="79"/>
    </row>
    <row r="127" spans="1:31" ht="16.2" thickBot="1">
      <c r="A127" s="105" t="s">
        <v>517</v>
      </c>
      <c r="B127" s="106"/>
      <c r="C127" s="107"/>
      <c r="D127" s="108" t="s">
        <v>518</v>
      </c>
      <c r="E127" s="11"/>
      <c r="F127" s="57"/>
      <c r="G127" s="57"/>
      <c r="H127" s="57"/>
      <c r="I127" s="57"/>
      <c r="J127" s="369"/>
      <c r="K127" s="33"/>
      <c r="L127" s="370"/>
      <c r="M127" s="371"/>
      <c r="N127" s="77" t="s">
        <v>519</v>
      </c>
      <c r="O127" s="109" t="s">
        <v>520</v>
      </c>
      <c r="P127" s="388">
        <v>418300</v>
      </c>
      <c r="Q127" s="388">
        <v>411100</v>
      </c>
      <c r="R127" s="388">
        <v>506100</v>
      </c>
      <c r="S127" s="388">
        <v>702300</v>
      </c>
      <c r="T127" s="381">
        <v>554450</v>
      </c>
      <c r="U127" s="381">
        <v>554450</v>
      </c>
      <c r="V127" s="212">
        <v>554450</v>
      </c>
      <c r="W127" s="212">
        <v>554450</v>
      </c>
      <c r="X127" s="23"/>
      <c r="Y127" s="23"/>
      <c r="Z127" s="23"/>
      <c r="AA127" s="23"/>
      <c r="AB127" s="23"/>
      <c r="AC127" s="23"/>
      <c r="AD127" s="23"/>
      <c r="AE127" s="23"/>
    </row>
    <row r="128" spans="1:31" ht="29.4" thickBot="1">
      <c r="A128" s="17"/>
      <c r="B128" s="110" t="s">
        <v>521</v>
      </c>
      <c r="C128" s="110"/>
      <c r="D128" s="110" t="s">
        <v>522</v>
      </c>
      <c r="E128" s="11"/>
      <c r="F128" s="57"/>
      <c r="G128" s="57"/>
      <c r="H128" s="57"/>
      <c r="I128" s="57"/>
      <c r="J128" s="294"/>
      <c r="K128" s="33"/>
      <c r="L128" s="100"/>
      <c r="M128" s="372"/>
      <c r="N128" s="77"/>
      <c r="O128" s="111" t="s">
        <v>523</v>
      </c>
      <c r="P128" s="388">
        <v>95000</v>
      </c>
      <c r="Q128" s="388">
        <v>95000</v>
      </c>
      <c r="R128" s="388">
        <v>95000</v>
      </c>
      <c r="S128" s="388">
        <v>95000</v>
      </c>
      <c r="T128" s="381">
        <v>111700</v>
      </c>
      <c r="U128" s="381">
        <v>111700</v>
      </c>
      <c r="V128" s="210">
        <v>111700</v>
      </c>
      <c r="W128" s="210">
        <v>111700</v>
      </c>
      <c r="X128" s="23"/>
      <c r="Y128" s="23"/>
      <c r="Z128" s="23"/>
      <c r="AA128" s="23"/>
      <c r="AB128" s="23"/>
      <c r="AC128" s="23"/>
      <c r="AD128" s="23"/>
      <c r="AE128" s="23"/>
    </row>
    <row r="129" spans="1:31" ht="16.2" thickBot="1">
      <c r="A129" s="17"/>
      <c r="B129" s="110" t="s">
        <v>524</v>
      </c>
      <c r="C129" s="110"/>
      <c r="D129" s="110" t="s">
        <v>525</v>
      </c>
      <c r="E129" s="30"/>
      <c r="F129" s="12"/>
      <c r="G129" s="57"/>
      <c r="H129" s="58"/>
      <c r="I129" s="58"/>
      <c r="J129" s="369"/>
      <c r="K129" s="33"/>
      <c r="L129" s="370"/>
      <c r="M129" s="371"/>
      <c r="N129" s="77"/>
      <c r="O129" s="111" t="s">
        <v>526</v>
      </c>
      <c r="P129" s="388">
        <v>67200</v>
      </c>
      <c r="Q129" s="388">
        <v>63600</v>
      </c>
      <c r="R129" s="388">
        <v>105000</v>
      </c>
      <c r="S129" s="388">
        <v>101400</v>
      </c>
      <c r="T129" s="381">
        <v>101590</v>
      </c>
      <c r="U129" s="381">
        <v>101590</v>
      </c>
      <c r="V129" s="210">
        <v>101590</v>
      </c>
      <c r="W129" s="210">
        <v>101590</v>
      </c>
      <c r="X129" s="23"/>
      <c r="Y129" s="15"/>
      <c r="Z129" s="23"/>
      <c r="AA129" s="15"/>
      <c r="AB129" s="23"/>
      <c r="AC129" s="15"/>
      <c r="AD129" s="23"/>
      <c r="AE129" s="15"/>
    </row>
    <row r="130" spans="1:31" ht="16.2" thickBot="1">
      <c r="A130" s="17"/>
      <c r="B130" s="110" t="s">
        <v>527</v>
      </c>
      <c r="C130" s="110"/>
      <c r="D130" s="110" t="s">
        <v>528</v>
      </c>
      <c r="E130" s="30"/>
      <c r="F130" s="57"/>
      <c r="G130" s="57"/>
      <c r="H130" s="57"/>
      <c r="I130" s="57"/>
      <c r="J130" s="294"/>
      <c r="K130" s="33"/>
      <c r="L130" s="100"/>
      <c r="M130" s="372"/>
      <c r="N130" s="77"/>
      <c r="O130" s="111" t="s">
        <v>529</v>
      </c>
      <c r="P130" s="388">
        <v>156100</v>
      </c>
      <c r="Q130" s="388">
        <v>152500</v>
      </c>
      <c r="R130" s="388">
        <v>181100</v>
      </c>
      <c r="S130" s="388">
        <v>262500</v>
      </c>
      <c r="T130" s="381">
        <v>221620</v>
      </c>
      <c r="U130" s="381">
        <v>221620</v>
      </c>
      <c r="V130" s="210">
        <v>221620</v>
      </c>
      <c r="W130" s="210">
        <v>221620</v>
      </c>
      <c r="X130" s="23"/>
      <c r="Y130" s="15"/>
      <c r="Z130" s="23"/>
      <c r="AA130" s="15"/>
      <c r="AB130" s="23"/>
      <c r="AC130" s="15"/>
      <c r="AD130" s="23"/>
      <c r="AE130" s="15"/>
    </row>
    <row r="131" spans="1:31" ht="16.2" thickBot="1">
      <c r="A131" s="17"/>
      <c r="B131" s="110" t="s">
        <v>530</v>
      </c>
      <c r="C131" s="110"/>
      <c r="D131" s="114" t="s">
        <v>531</v>
      </c>
      <c r="E131" s="30"/>
      <c r="F131" s="56"/>
      <c r="G131" s="57"/>
      <c r="H131" s="57"/>
      <c r="I131" s="57"/>
      <c r="J131" s="294"/>
      <c r="K131" s="33"/>
      <c r="L131" s="100"/>
      <c r="M131" s="372"/>
      <c r="N131" s="77"/>
      <c r="O131" s="111" t="s">
        <v>532</v>
      </c>
      <c r="P131" s="388">
        <v>100000</v>
      </c>
      <c r="Q131" s="388">
        <v>100000</v>
      </c>
      <c r="R131" s="388">
        <v>125000</v>
      </c>
      <c r="S131" s="388">
        <v>243400</v>
      </c>
      <c r="T131" s="381">
        <v>119540</v>
      </c>
      <c r="U131" s="381">
        <v>119540</v>
      </c>
      <c r="V131" s="210">
        <v>119540</v>
      </c>
      <c r="W131" s="210">
        <v>119540</v>
      </c>
      <c r="X131" s="23"/>
      <c r="Y131" s="15"/>
      <c r="Z131" s="23"/>
      <c r="AA131" s="15"/>
      <c r="AB131" s="23"/>
      <c r="AC131" s="15"/>
      <c r="AD131" s="23"/>
      <c r="AE131" s="15"/>
    </row>
    <row r="132" spans="1:31" ht="16.2" thickBot="1">
      <c r="A132" s="115"/>
      <c r="B132" s="116"/>
      <c r="C132" s="116"/>
      <c r="D132" s="115" t="s">
        <v>533</v>
      </c>
      <c r="E132" s="11"/>
      <c r="F132" s="57"/>
      <c r="G132" s="57"/>
      <c r="H132" s="57"/>
      <c r="I132" s="57"/>
      <c r="J132" s="294"/>
      <c r="K132" s="33"/>
      <c r="L132" s="100"/>
      <c r="M132" s="372"/>
      <c r="N132" s="21"/>
      <c r="O132" s="117" t="s">
        <v>534</v>
      </c>
      <c r="P132" s="388">
        <f t="shared" ref="P132:U132" si="42">P133+P141+P149+P151</f>
        <v>93000</v>
      </c>
      <c r="Q132" s="388">
        <f t="shared" si="42"/>
        <v>181917.2</v>
      </c>
      <c r="R132" s="388">
        <f t="shared" si="42"/>
        <v>92500</v>
      </c>
      <c r="S132" s="388">
        <f t="shared" si="42"/>
        <v>191417</v>
      </c>
      <c r="T132" s="381">
        <f t="shared" si="42"/>
        <v>114540</v>
      </c>
      <c r="U132" s="381">
        <f t="shared" si="42"/>
        <v>195529.91999999998</v>
      </c>
      <c r="V132" s="210">
        <v>131100</v>
      </c>
      <c r="W132" s="210">
        <v>232651.85</v>
      </c>
      <c r="X132" s="23">
        <f t="shared" ref="X132:AE132" si="43">X133+X141+X149+X151</f>
        <v>0</v>
      </c>
      <c r="Y132" s="23">
        <f t="shared" si="43"/>
        <v>0</v>
      </c>
      <c r="Z132" s="23">
        <f t="shared" si="43"/>
        <v>0</v>
      </c>
      <c r="AA132" s="23">
        <f t="shared" si="43"/>
        <v>0</v>
      </c>
      <c r="AB132" s="23">
        <f t="shared" si="43"/>
        <v>0</v>
      </c>
      <c r="AC132" s="23">
        <f t="shared" si="43"/>
        <v>0</v>
      </c>
      <c r="AD132" s="23">
        <f t="shared" si="43"/>
        <v>0</v>
      </c>
      <c r="AE132" s="23">
        <f t="shared" si="43"/>
        <v>0</v>
      </c>
    </row>
    <row r="133" spans="1:31" ht="16.2" thickBot="1">
      <c r="A133" s="115" t="s">
        <v>535</v>
      </c>
      <c r="B133" s="116" t="s">
        <v>536</v>
      </c>
      <c r="C133" s="116"/>
      <c r="D133" s="115" t="s">
        <v>537</v>
      </c>
      <c r="E133" s="100"/>
      <c r="F133" s="57"/>
      <c r="G133" s="57"/>
      <c r="H133" s="57"/>
      <c r="I133" s="57"/>
      <c r="J133" s="294"/>
      <c r="K133" s="318"/>
      <c r="L133" s="100"/>
      <c r="M133" s="372"/>
      <c r="N133" s="33"/>
      <c r="O133" s="117" t="s">
        <v>538</v>
      </c>
      <c r="P133" s="388">
        <f>SUM(P134:P139)</f>
        <v>60000</v>
      </c>
      <c r="Q133" s="388">
        <f>SUM(Q134:Q139)</f>
        <v>0</v>
      </c>
      <c r="R133" s="388">
        <f>SUM(R134:R139)</f>
        <v>60000</v>
      </c>
      <c r="S133" s="388">
        <f>SUM(S134:S139)</f>
        <v>0</v>
      </c>
      <c r="T133" s="381">
        <f>SUM(T134:T140)</f>
        <v>85000</v>
      </c>
      <c r="U133" s="381">
        <f>SUM(U134:U139)</f>
        <v>0</v>
      </c>
      <c r="V133" s="210">
        <v>91200</v>
      </c>
      <c r="W133" s="210">
        <v>0</v>
      </c>
      <c r="X133" s="23">
        <f t="shared" ref="X133:AE133" si="44">SUM(X134:X139)</f>
        <v>0</v>
      </c>
      <c r="Y133" s="23">
        <f t="shared" si="44"/>
        <v>0</v>
      </c>
      <c r="Z133" s="23">
        <f t="shared" si="44"/>
        <v>0</v>
      </c>
      <c r="AA133" s="23">
        <f t="shared" si="44"/>
        <v>0</v>
      </c>
      <c r="AB133" s="23">
        <f t="shared" si="44"/>
        <v>0</v>
      </c>
      <c r="AC133" s="23">
        <f t="shared" si="44"/>
        <v>0</v>
      </c>
      <c r="AD133" s="23">
        <f t="shared" si="44"/>
        <v>0</v>
      </c>
      <c r="AE133" s="23">
        <f t="shared" si="44"/>
        <v>0</v>
      </c>
    </row>
    <row r="134" spans="1:31" ht="29.4" thickBot="1">
      <c r="A134" s="17"/>
      <c r="B134" s="51"/>
      <c r="C134" s="63" t="s">
        <v>539</v>
      </c>
      <c r="D134" s="11" t="s">
        <v>540</v>
      </c>
      <c r="E134" s="100"/>
      <c r="F134" s="57"/>
      <c r="G134" s="57"/>
      <c r="H134" s="57"/>
      <c r="I134" s="57"/>
      <c r="J134" s="294"/>
      <c r="K134" s="33"/>
      <c r="L134" s="100"/>
      <c r="M134" s="372"/>
      <c r="N134" s="21" t="s">
        <v>183</v>
      </c>
      <c r="O134" s="118" t="s">
        <v>541</v>
      </c>
      <c r="P134" s="388">
        <v>60000</v>
      </c>
      <c r="Q134" s="388"/>
      <c r="R134" s="388">
        <v>60000</v>
      </c>
      <c r="S134" s="388"/>
      <c r="T134" s="381">
        <v>55000</v>
      </c>
      <c r="U134" s="381"/>
      <c r="V134" s="210">
        <v>55000</v>
      </c>
      <c r="W134" s="211" t="s">
        <v>44</v>
      </c>
      <c r="X134" s="23"/>
      <c r="Y134" s="15"/>
      <c r="Z134" s="23"/>
      <c r="AA134" s="15"/>
      <c r="AB134" s="23"/>
      <c r="AC134" s="15"/>
      <c r="AD134" s="23"/>
      <c r="AE134" s="15"/>
    </row>
    <row r="135" spans="1:31" ht="29.4" thickBot="1">
      <c r="A135" s="17"/>
      <c r="B135" s="51"/>
      <c r="C135" s="63" t="s">
        <v>542</v>
      </c>
      <c r="D135" s="11" t="s">
        <v>543</v>
      </c>
      <c r="E135" s="100"/>
      <c r="F135" s="57"/>
      <c r="G135" s="57"/>
      <c r="H135" s="57"/>
      <c r="I135" s="57"/>
      <c r="J135" s="294"/>
      <c r="K135" s="33"/>
      <c r="L135" s="100"/>
      <c r="M135" s="372"/>
      <c r="N135" s="21" t="s">
        <v>183</v>
      </c>
      <c r="O135" s="118" t="s">
        <v>544</v>
      </c>
      <c r="P135" s="388"/>
      <c r="Q135" s="388"/>
      <c r="R135" s="388"/>
      <c r="S135" s="388"/>
      <c r="T135" s="381"/>
      <c r="U135" s="381"/>
      <c r="V135" s="211" t="s">
        <v>44</v>
      </c>
      <c r="W135" s="211" t="s">
        <v>44</v>
      </c>
      <c r="X135" s="23"/>
      <c r="Y135" s="15"/>
      <c r="Z135" s="23" t="s">
        <v>545</v>
      </c>
      <c r="AA135" s="15"/>
      <c r="AB135" s="23"/>
      <c r="AC135" s="15"/>
      <c r="AD135" s="23"/>
      <c r="AE135" s="15"/>
    </row>
    <row r="136" spans="1:31" ht="29.4" thickBot="1">
      <c r="A136" s="17"/>
      <c r="B136" s="51"/>
      <c r="C136" s="63" t="s">
        <v>546</v>
      </c>
      <c r="D136" s="11" t="s">
        <v>547</v>
      </c>
      <c r="E136" s="100"/>
      <c r="F136" s="57"/>
      <c r="G136" s="57"/>
      <c r="H136" s="57"/>
      <c r="I136" s="57"/>
      <c r="J136" s="294"/>
      <c r="K136" s="33"/>
      <c r="L136" s="100"/>
      <c r="M136" s="372"/>
      <c r="N136" s="21" t="s">
        <v>183</v>
      </c>
      <c r="O136" s="118" t="s">
        <v>548</v>
      </c>
      <c r="P136" s="388"/>
      <c r="Q136" s="388"/>
      <c r="R136" s="388"/>
      <c r="S136" s="388"/>
      <c r="T136" s="381"/>
      <c r="U136" s="381"/>
      <c r="V136" s="211" t="s">
        <v>44</v>
      </c>
      <c r="W136" s="211" t="s">
        <v>44</v>
      </c>
      <c r="X136" s="23"/>
      <c r="Y136" s="15"/>
      <c r="Z136" s="23"/>
      <c r="AA136" s="15"/>
      <c r="AB136" s="23"/>
      <c r="AC136" s="15"/>
      <c r="AD136" s="23"/>
      <c r="AE136" s="15"/>
    </row>
    <row r="137" spans="1:31" ht="29.4" thickBot="1">
      <c r="A137" s="17"/>
      <c r="B137" s="51"/>
      <c r="C137" s="63" t="s">
        <v>549</v>
      </c>
      <c r="D137" s="11" t="s">
        <v>550</v>
      </c>
      <c r="E137" s="100"/>
      <c r="F137" s="57"/>
      <c r="G137" s="57"/>
      <c r="H137" s="57"/>
      <c r="I137" s="57"/>
      <c r="J137" s="294"/>
      <c r="K137" s="33"/>
      <c r="L137" s="100"/>
      <c r="M137" s="372"/>
      <c r="N137" s="21" t="s">
        <v>183</v>
      </c>
      <c r="O137" s="118" t="s">
        <v>551</v>
      </c>
      <c r="P137" s="388"/>
      <c r="Q137" s="388"/>
      <c r="R137" s="388"/>
      <c r="S137" s="388"/>
      <c r="T137" s="381"/>
      <c r="U137" s="381"/>
      <c r="V137" s="211" t="s">
        <v>44</v>
      </c>
      <c r="W137" s="211" t="s">
        <v>44</v>
      </c>
      <c r="X137" s="23"/>
      <c r="Y137" s="15"/>
      <c r="Z137" s="23"/>
      <c r="AA137" s="15"/>
      <c r="AB137" s="23"/>
      <c r="AC137" s="15"/>
      <c r="AD137" s="23"/>
      <c r="AE137" s="15"/>
    </row>
    <row r="138" spans="1:31" ht="29.4" thickBot="1">
      <c r="A138" s="17"/>
      <c r="B138" s="51"/>
      <c r="C138" s="63" t="s">
        <v>552</v>
      </c>
      <c r="D138" s="11" t="s">
        <v>553</v>
      </c>
      <c r="E138" s="100"/>
      <c r="F138" s="57"/>
      <c r="G138" s="57"/>
      <c r="H138" s="57"/>
      <c r="I138" s="57"/>
      <c r="J138" s="294"/>
      <c r="K138" s="33"/>
      <c r="L138" s="100"/>
      <c r="M138" s="372"/>
      <c r="N138" s="21" t="s">
        <v>183</v>
      </c>
      <c r="O138" s="118" t="s">
        <v>554</v>
      </c>
      <c r="P138" s="388"/>
      <c r="Q138" s="388"/>
      <c r="R138" s="388"/>
      <c r="S138" s="388"/>
      <c r="T138" s="381"/>
      <c r="U138" s="381"/>
      <c r="V138" s="210">
        <v>5000</v>
      </c>
      <c r="W138" s="211" t="s">
        <v>44</v>
      </c>
      <c r="X138" s="23"/>
      <c r="Y138" s="15"/>
      <c r="Z138" s="23"/>
      <c r="AA138" s="15"/>
      <c r="AB138" s="23"/>
      <c r="AC138" s="15"/>
      <c r="AD138" s="23"/>
      <c r="AE138" s="15"/>
    </row>
    <row r="139" spans="1:31" ht="29.4" thickBot="1">
      <c r="A139" s="17"/>
      <c r="B139" s="51"/>
      <c r="C139" s="63" t="s">
        <v>555</v>
      </c>
      <c r="D139" s="11" t="s">
        <v>556</v>
      </c>
      <c r="E139" s="100"/>
      <c r="F139" s="57"/>
      <c r="G139" s="57"/>
      <c r="H139" s="57"/>
      <c r="I139" s="57"/>
      <c r="J139" s="294"/>
      <c r="K139" s="33"/>
      <c r="L139" s="100"/>
      <c r="M139" s="372"/>
      <c r="N139" s="21" t="s">
        <v>183</v>
      </c>
      <c r="O139" s="118" t="s">
        <v>557</v>
      </c>
      <c r="P139" s="388"/>
      <c r="Q139" s="388"/>
      <c r="R139" s="388"/>
      <c r="S139" s="388"/>
      <c r="T139" s="381"/>
      <c r="U139" s="381"/>
      <c r="V139" s="210">
        <v>1200</v>
      </c>
      <c r="W139" s="211" t="s">
        <v>44</v>
      </c>
      <c r="X139" s="23"/>
      <c r="Y139" s="15"/>
      <c r="Z139" s="23"/>
      <c r="AA139" s="15"/>
      <c r="AB139" s="23"/>
      <c r="AC139" s="15"/>
      <c r="AD139" s="23"/>
      <c r="AE139" s="15"/>
    </row>
    <row r="140" spans="1:31" ht="29.4" thickBot="1">
      <c r="A140" s="119"/>
      <c r="B140" s="30"/>
      <c r="C140" s="29" t="s">
        <v>558</v>
      </c>
      <c r="D140" s="21" t="s">
        <v>559</v>
      </c>
      <c r="E140" s="100"/>
      <c r="F140" s="57"/>
      <c r="G140" s="57"/>
      <c r="H140" s="57"/>
      <c r="I140" s="57"/>
      <c r="J140" s="294"/>
      <c r="K140" s="33"/>
      <c r="L140" s="100"/>
      <c r="M140" s="372"/>
      <c r="N140" s="21" t="s">
        <v>183</v>
      </c>
      <c r="O140" s="118" t="s">
        <v>560</v>
      </c>
      <c r="P140" s="388"/>
      <c r="Q140" s="388"/>
      <c r="R140" s="388"/>
      <c r="S140" s="388"/>
      <c r="T140" s="381">
        <v>30000</v>
      </c>
      <c r="U140" s="381"/>
      <c r="V140" s="210">
        <v>30000</v>
      </c>
      <c r="W140" s="211" t="s">
        <v>44</v>
      </c>
      <c r="X140" s="23"/>
      <c r="Y140" s="69"/>
      <c r="Z140" s="23"/>
      <c r="AA140" s="69"/>
      <c r="AB140" s="23"/>
      <c r="AC140" s="69"/>
      <c r="AD140" s="23"/>
      <c r="AE140" s="69"/>
    </row>
    <row r="141" spans="1:31" ht="16.2" thickBot="1">
      <c r="A141" s="115" t="s">
        <v>561</v>
      </c>
      <c r="B141" s="120" t="s">
        <v>562</v>
      </c>
      <c r="C141" s="116"/>
      <c r="D141" s="115" t="s">
        <v>563</v>
      </c>
      <c r="E141" s="100"/>
      <c r="F141" s="57"/>
      <c r="G141" s="57"/>
      <c r="H141" s="57"/>
      <c r="I141" s="57"/>
      <c r="J141" s="294"/>
      <c r="K141" s="33"/>
      <c r="L141" s="100"/>
      <c r="M141" s="372"/>
      <c r="N141" s="33"/>
      <c r="O141" s="117" t="s">
        <v>564</v>
      </c>
      <c r="P141" s="388">
        <f t="shared" ref="P141:AE141" si="45">SUM(P142:P148)</f>
        <v>6500</v>
      </c>
      <c r="Q141" s="388">
        <f t="shared" si="45"/>
        <v>0</v>
      </c>
      <c r="R141" s="388">
        <f t="shared" si="45"/>
        <v>6500</v>
      </c>
      <c r="S141" s="388">
        <f t="shared" si="45"/>
        <v>0</v>
      </c>
      <c r="T141" s="381">
        <f>SUM(T142:T148)</f>
        <v>8700</v>
      </c>
      <c r="U141" s="381">
        <f t="shared" si="45"/>
        <v>0</v>
      </c>
      <c r="V141" s="210">
        <v>11900</v>
      </c>
      <c r="W141" s="210">
        <v>0</v>
      </c>
      <c r="X141" s="23">
        <f t="shared" si="45"/>
        <v>0</v>
      </c>
      <c r="Y141" s="23">
        <f t="shared" si="45"/>
        <v>0</v>
      </c>
      <c r="Z141" s="23">
        <f t="shared" si="45"/>
        <v>0</v>
      </c>
      <c r="AA141" s="23">
        <f t="shared" si="45"/>
        <v>0</v>
      </c>
      <c r="AB141" s="23">
        <f t="shared" si="45"/>
        <v>0</v>
      </c>
      <c r="AC141" s="23">
        <f t="shared" si="45"/>
        <v>0</v>
      </c>
      <c r="AD141" s="23">
        <f t="shared" si="45"/>
        <v>0</v>
      </c>
      <c r="AE141" s="23">
        <f t="shared" si="45"/>
        <v>0</v>
      </c>
    </row>
    <row r="142" spans="1:31" ht="29.4" thickBot="1">
      <c r="A142" s="17"/>
      <c r="B142" s="51"/>
      <c r="C142" s="63" t="s">
        <v>565</v>
      </c>
      <c r="D142" s="11" t="s">
        <v>566</v>
      </c>
      <c r="E142" s="100"/>
      <c r="F142" s="57"/>
      <c r="G142" s="57"/>
      <c r="H142" s="57"/>
      <c r="I142" s="57"/>
      <c r="J142" s="294"/>
      <c r="K142" s="33"/>
      <c r="L142" s="100"/>
      <c r="M142" s="372"/>
      <c r="N142" s="21" t="s">
        <v>183</v>
      </c>
      <c r="O142" s="118" t="s">
        <v>567</v>
      </c>
      <c r="P142" s="388">
        <v>500</v>
      </c>
      <c r="Q142" s="388"/>
      <c r="R142" s="388">
        <v>500</v>
      </c>
      <c r="S142" s="388"/>
      <c r="T142" s="381">
        <f>300*12</f>
        <v>3600</v>
      </c>
      <c r="U142" s="381"/>
      <c r="V142" s="210">
        <v>2500</v>
      </c>
      <c r="W142" s="211" t="s">
        <v>44</v>
      </c>
      <c r="X142" s="23"/>
      <c r="Y142" s="15"/>
      <c r="Z142" s="23"/>
      <c r="AA142" s="15"/>
      <c r="AB142" s="23"/>
      <c r="AC142" s="15"/>
      <c r="AD142" s="23"/>
      <c r="AE142" s="15"/>
    </row>
    <row r="143" spans="1:31" ht="29.4" thickBot="1">
      <c r="A143" s="17"/>
      <c r="B143" s="51"/>
      <c r="C143" s="63" t="s">
        <v>568</v>
      </c>
      <c r="D143" s="11" t="s">
        <v>569</v>
      </c>
      <c r="E143" s="100"/>
      <c r="F143" s="57"/>
      <c r="G143" s="57"/>
      <c r="H143" s="57"/>
      <c r="I143" s="57"/>
      <c r="J143" s="294"/>
      <c r="K143" s="33"/>
      <c r="L143" s="100"/>
      <c r="M143" s="372"/>
      <c r="N143" s="21" t="s">
        <v>183</v>
      </c>
      <c r="O143" s="118" t="s">
        <v>570</v>
      </c>
      <c r="P143" s="388">
        <v>500</v>
      </c>
      <c r="Q143" s="388"/>
      <c r="R143" s="388">
        <v>500</v>
      </c>
      <c r="S143" s="388"/>
      <c r="T143" s="381">
        <f>75*12</f>
        <v>900</v>
      </c>
      <c r="U143" s="381"/>
      <c r="V143" s="210">
        <v>2000</v>
      </c>
      <c r="W143" s="211" t="s">
        <v>44</v>
      </c>
      <c r="X143" s="23"/>
      <c r="Y143" s="15"/>
      <c r="Z143" s="23"/>
      <c r="AA143" s="15"/>
      <c r="AB143" s="23"/>
      <c r="AC143" s="15"/>
      <c r="AD143" s="23"/>
      <c r="AE143" s="15"/>
    </row>
    <row r="144" spans="1:31" ht="29.4" thickBot="1">
      <c r="A144" s="17"/>
      <c r="B144" s="51"/>
      <c r="C144" s="63" t="s">
        <v>571</v>
      </c>
      <c r="D144" s="11" t="s">
        <v>572</v>
      </c>
      <c r="E144" s="100"/>
      <c r="F144" s="57"/>
      <c r="G144" s="57"/>
      <c r="H144" s="57"/>
      <c r="I144" s="57"/>
      <c r="J144" s="294"/>
      <c r="K144" s="33"/>
      <c r="L144" s="100"/>
      <c r="M144" s="372"/>
      <c r="N144" s="21" t="s">
        <v>183</v>
      </c>
      <c r="O144" s="118" t="s">
        <v>573</v>
      </c>
      <c r="P144" s="388">
        <v>500</v>
      </c>
      <c r="Q144" s="388"/>
      <c r="R144" s="388">
        <v>500</v>
      </c>
      <c r="S144" s="388"/>
      <c r="T144" s="381">
        <v>500</v>
      </c>
      <c r="U144" s="381"/>
      <c r="V144" s="210">
        <v>500</v>
      </c>
      <c r="W144" s="211" t="s">
        <v>44</v>
      </c>
      <c r="X144" s="23"/>
      <c r="Y144" s="15"/>
      <c r="Z144" s="23"/>
      <c r="AA144" s="15"/>
      <c r="AB144" s="23"/>
      <c r="AC144" s="15"/>
      <c r="AD144" s="23"/>
      <c r="AE144" s="15"/>
    </row>
    <row r="145" spans="1:31" ht="29.4" thickBot="1">
      <c r="A145" s="17"/>
      <c r="B145" s="51"/>
      <c r="C145" s="63" t="s">
        <v>574</v>
      </c>
      <c r="D145" s="11" t="s">
        <v>575</v>
      </c>
      <c r="E145" s="100"/>
      <c r="F145" s="57"/>
      <c r="G145" s="57"/>
      <c r="H145" s="57"/>
      <c r="I145" s="57"/>
      <c r="J145" s="294"/>
      <c r="K145" s="33"/>
      <c r="L145" s="100"/>
      <c r="M145" s="372"/>
      <c r="N145" s="21" t="s">
        <v>183</v>
      </c>
      <c r="O145" s="118" t="s">
        <v>576</v>
      </c>
      <c r="P145" s="388">
        <v>500</v>
      </c>
      <c r="Q145" s="388"/>
      <c r="R145" s="388">
        <v>500</v>
      </c>
      <c r="S145" s="388"/>
      <c r="T145" s="381">
        <v>200</v>
      </c>
      <c r="U145" s="381"/>
      <c r="V145" s="210">
        <v>500</v>
      </c>
      <c r="W145" s="211" t="s">
        <v>44</v>
      </c>
      <c r="X145" s="23"/>
      <c r="Y145" s="15"/>
      <c r="Z145" s="23"/>
      <c r="AA145" s="15"/>
      <c r="AB145" s="23"/>
      <c r="AC145" s="15"/>
      <c r="AD145" s="23"/>
      <c r="AE145" s="15"/>
    </row>
    <row r="146" spans="1:31" ht="29.4" thickBot="1">
      <c r="A146" s="17"/>
      <c r="B146" s="51"/>
      <c r="C146" s="63" t="s">
        <v>577</v>
      </c>
      <c r="D146" s="11" t="s">
        <v>578</v>
      </c>
      <c r="E146" s="100"/>
      <c r="F146" s="57"/>
      <c r="G146" s="57"/>
      <c r="H146" s="57"/>
      <c r="I146" s="57"/>
      <c r="J146" s="294"/>
      <c r="K146" s="33"/>
      <c r="L146" s="100"/>
      <c r="M146" s="372"/>
      <c r="N146" s="21" t="s">
        <v>183</v>
      </c>
      <c r="O146" s="118" t="s">
        <v>579</v>
      </c>
      <c r="P146" s="388">
        <v>3000</v>
      </c>
      <c r="Q146" s="388"/>
      <c r="R146" s="388">
        <v>3000</v>
      </c>
      <c r="S146" s="388"/>
      <c r="T146" s="381">
        <v>2000</v>
      </c>
      <c r="U146" s="381"/>
      <c r="V146" s="210">
        <v>2000</v>
      </c>
      <c r="W146" s="211" t="s">
        <v>44</v>
      </c>
      <c r="X146" s="23"/>
      <c r="Y146" s="15"/>
      <c r="Z146" s="23"/>
      <c r="AA146" s="15"/>
      <c r="AB146" s="23"/>
      <c r="AC146" s="15"/>
      <c r="AD146" s="23"/>
      <c r="AE146" s="15"/>
    </row>
    <row r="147" spans="1:31" ht="29.4" thickBot="1">
      <c r="A147" s="17"/>
      <c r="B147" s="51"/>
      <c r="C147" s="63" t="s">
        <v>580</v>
      </c>
      <c r="D147" s="11" t="s">
        <v>581</v>
      </c>
      <c r="E147" s="100"/>
      <c r="F147" s="57"/>
      <c r="G147" s="57"/>
      <c r="H147" s="57"/>
      <c r="I147" s="57"/>
      <c r="J147" s="294"/>
      <c r="K147" s="33"/>
      <c r="L147" s="100"/>
      <c r="M147" s="372"/>
      <c r="N147" s="21" t="s">
        <v>183</v>
      </c>
      <c r="O147" s="118" t="s">
        <v>582</v>
      </c>
      <c r="P147" s="388">
        <v>500</v>
      </c>
      <c r="Q147" s="388"/>
      <c r="R147" s="388">
        <v>500</v>
      </c>
      <c r="S147" s="388"/>
      <c r="T147" s="381">
        <v>500</v>
      </c>
      <c r="U147" s="381"/>
      <c r="V147" s="210">
        <v>2000</v>
      </c>
      <c r="W147" s="211" t="s">
        <v>44</v>
      </c>
      <c r="X147" s="23"/>
      <c r="Y147" s="15"/>
      <c r="Z147" s="23"/>
      <c r="AA147" s="15"/>
      <c r="AB147" s="23"/>
      <c r="AC147" s="15"/>
      <c r="AD147" s="23"/>
      <c r="AE147" s="15"/>
    </row>
    <row r="148" spans="1:31" ht="29.4" thickBot="1">
      <c r="A148" s="17"/>
      <c r="B148" s="51"/>
      <c r="C148" s="63" t="s">
        <v>583</v>
      </c>
      <c r="D148" s="11" t="s">
        <v>556</v>
      </c>
      <c r="E148" s="100"/>
      <c r="F148" s="57"/>
      <c r="G148" s="57"/>
      <c r="H148" s="57"/>
      <c r="I148" s="57"/>
      <c r="J148" s="294"/>
      <c r="K148" s="33"/>
      <c r="L148" s="100"/>
      <c r="M148" s="372"/>
      <c r="N148" s="21" t="s">
        <v>183</v>
      </c>
      <c r="O148" s="118" t="s">
        <v>584</v>
      </c>
      <c r="P148" s="388">
        <v>1000</v>
      </c>
      <c r="Q148" s="388"/>
      <c r="R148" s="388">
        <v>1000</v>
      </c>
      <c r="S148" s="388"/>
      <c r="T148" s="381">
        <v>1000</v>
      </c>
      <c r="U148" s="381"/>
      <c r="V148" s="210">
        <v>2400</v>
      </c>
      <c r="W148" s="211" t="s">
        <v>44</v>
      </c>
      <c r="X148" s="23"/>
      <c r="Y148" s="15"/>
      <c r="Z148" s="23"/>
      <c r="AA148" s="15"/>
      <c r="AB148" s="23"/>
      <c r="AC148" s="15"/>
      <c r="AD148" s="23"/>
      <c r="AE148" s="15"/>
    </row>
    <row r="149" spans="1:31" ht="16.2" thickBot="1">
      <c r="A149" s="115" t="s">
        <v>585</v>
      </c>
      <c r="B149" s="120" t="s">
        <v>586</v>
      </c>
      <c r="C149" s="116"/>
      <c r="D149" s="115" t="s">
        <v>587</v>
      </c>
      <c r="E149" s="100"/>
      <c r="F149" s="57"/>
      <c r="G149" s="57"/>
      <c r="H149" s="57"/>
      <c r="I149" s="57"/>
      <c r="J149" s="294"/>
      <c r="K149" s="33"/>
      <c r="L149" s="100"/>
      <c r="M149" s="372"/>
      <c r="N149" s="33"/>
      <c r="O149" s="117" t="s">
        <v>588</v>
      </c>
      <c r="P149" s="388">
        <f t="shared" ref="P149:AE149" si="46">SUM(P150)</f>
        <v>1500</v>
      </c>
      <c r="Q149" s="388">
        <f t="shared" si="46"/>
        <v>0</v>
      </c>
      <c r="R149" s="388">
        <f t="shared" si="46"/>
        <v>0</v>
      </c>
      <c r="S149" s="388">
        <f t="shared" si="46"/>
        <v>0</v>
      </c>
      <c r="T149" s="381">
        <f t="shared" si="46"/>
        <v>1500</v>
      </c>
      <c r="U149" s="381">
        <f t="shared" si="46"/>
        <v>0</v>
      </c>
      <c r="V149" s="210">
        <v>1500</v>
      </c>
      <c r="W149" s="210">
        <v>0</v>
      </c>
      <c r="X149" s="23">
        <f t="shared" si="46"/>
        <v>0</v>
      </c>
      <c r="Y149" s="23">
        <f t="shared" si="46"/>
        <v>0</v>
      </c>
      <c r="Z149" s="23">
        <f t="shared" si="46"/>
        <v>0</v>
      </c>
      <c r="AA149" s="23">
        <f t="shared" si="46"/>
        <v>0</v>
      </c>
      <c r="AB149" s="23">
        <f t="shared" si="46"/>
        <v>0</v>
      </c>
      <c r="AC149" s="23">
        <f t="shared" si="46"/>
        <v>0</v>
      </c>
      <c r="AD149" s="23">
        <f t="shared" si="46"/>
        <v>0</v>
      </c>
      <c r="AE149" s="23">
        <f t="shared" si="46"/>
        <v>0</v>
      </c>
    </row>
    <row r="150" spans="1:31" ht="29.4" thickBot="1">
      <c r="A150" s="17"/>
      <c r="B150" s="51"/>
      <c r="C150" s="63" t="s">
        <v>589</v>
      </c>
      <c r="D150" s="44" t="s">
        <v>590</v>
      </c>
      <c r="E150" s="121"/>
      <c r="F150" s="57"/>
      <c r="G150" s="57"/>
      <c r="H150" s="57"/>
      <c r="I150" s="57"/>
      <c r="J150" s="294"/>
      <c r="K150" s="33"/>
      <c r="L150" s="100"/>
      <c r="M150" s="372"/>
      <c r="N150" s="21" t="s">
        <v>183</v>
      </c>
      <c r="O150" s="118" t="s">
        <v>591</v>
      </c>
      <c r="P150" s="388">
        <v>1500</v>
      </c>
      <c r="Q150" s="388"/>
      <c r="R150" s="388"/>
      <c r="S150" s="388"/>
      <c r="T150" s="381">
        <v>1500</v>
      </c>
      <c r="U150" s="381"/>
      <c r="V150" s="210">
        <v>1500</v>
      </c>
      <c r="W150" s="211" t="s">
        <v>44</v>
      </c>
      <c r="X150" s="23"/>
      <c r="Y150" s="15"/>
      <c r="Z150" s="23"/>
      <c r="AA150" s="15"/>
      <c r="AB150" s="23"/>
      <c r="AC150" s="15"/>
      <c r="AD150" s="23"/>
      <c r="AE150" s="15"/>
    </row>
    <row r="151" spans="1:31" ht="16.2" thickBot="1">
      <c r="A151" s="115" t="s">
        <v>592</v>
      </c>
      <c r="B151" s="120" t="s">
        <v>593</v>
      </c>
      <c r="C151" s="116"/>
      <c r="D151" s="115" t="s">
        <v>594</v>
      </c>
      <c r="E151" s="121"/>
      <c r="F151" s="57"/>
      <c r="G151" s="57"/>
      <c r="H151" s="57"/>
      <c r="I151" s="57"/>
      <c r="J151" s="294"/>
      <c r="K151" s="33"/>
      <c r="L151" s="100"/>
      <c r="M151" s="372"/>
      <c r="N151" s="33"/>
      <c r="O151" s="117" t="s">
        <v>595</v>
      </c>
      <c r="P151" s="388">
        <f t="shared" ref="P151:AE151" si="47">SUM(P152:P160)</f>
        <v>25000</v>
      </c>
      <c r="Q151" s="388">
        <f t="shared" si="47"/>
        <v>181917.2</v>
      </c>
      <c r="R151" s="388">
        <f t="shared" si="47"/>
        <v>26000</v>
      </c>
      <c r="S151" s="388">
        <f t="shared" si="47"/>
        <v>191417</v>
      </c>
      <c r="T151" s="381">
        <f>SUM(T152:T161)</f>
        <v>19340</v>
      </c>
      <c r="U151" s="381">
        <f>SUM(U152:U161)</f>
        <v>195529.91999999998</v>
      </c>
      <c r="V151" s="210">
        <v>26500</v>
      </c>
      <c r="W151" s="210">
        <v>232651.85</v>
      </c>
      <c r="X151" s="23">
        <f t="shared" si="47"/>
        <v>0</v>
      </c>
      <c r="Y151" s="23">
        <f t="shared" si="47"/>
        <v>0</v>
      </c>
      <c r="Z151" s="23">
        <f t="shared" si="47"/>
        <v>0</v>
      </c>
      <c r="AA151" s="23">
        <f t="shared" si="47"/>
        <v>0</v>
      </c>
      <c r="AB151" s="23">
        <f t="shared" si="47"/>
        <v>0</v>
      </c>
      <c r="AC151" s="23">
        <f t="shared" si="47"/>
        <v>0</v>
      </c>
      <c r="AD151" s="23">
        <f t="shared" si="47"/>
        <v>0</v>
      </c>
      <c r="AE151" s="23">
        <f t="shared" si="47"/>
        <v>0</v>
      </c>
    </row>
    <row r="152" spans="1:31" ht="29.4" thickBot="1">
      <c r="A152" s="17"/>
      <c r="B152" s="51"/>
      <c r="C152" s="103" t="s">
        <v>596</v>
      </c>
      <c r="D152" s="11" t="s">
        <v>597</v>
      </c>
      <c r="E152" s="121"/>
      <c r="F152" s="57"/>
      <c r="G152" s="57"/>
      <c r="H152" s="57"/>
      <c r="I152" s="57"/>
      <c r="J152" s="294"/>
      <c r="K152" s="33"/>
      <c r="L152" s="100"/>
      <c r="M152" s="372"/>
      <c r="N152" s="21" t="s">
        <v>183</v>
      </c>
      <c r="O152" s="118" t="s">
        <v>598</v>
      </c>
      <c r="P152" s="388"/>
      <c r="Q152" s="388">
        <v>62917.2</v>
      </c>
      <c r="R152" s="388"/>
      <c r="S152" s="388">
        <v>62917</v>
      </c>
      <c r="T152" s="381"/>
      <c r="U152" s="381">
        <v>65893.33</v>
      </c>
      <c r="V152" s="211" t="s">
        <v>44</v>
      </c>
      <c r="W152" s="210">
        <v>73371.97</v>
      </c>
      <c r="X152" s="23"/>
      <c r="Y152" s="15"/>
      <c r="Z152" s="23"/>
      <c r="AA152" s="15"/>
      <c r="AB152" s="23"/>
      <c r="AC152" s="15"/>
      <c r="AD152" s="23"/>
      <c r="AE152" s="15"/>
    </row>
    <row r="153" spans="1:31" ht="29.4" thickBot="1">
      <c r="A153" s="17"/>
      <c r="B153" s="51"/>
      <c r="C153" s="103" t="s">
        <v>599</v>
      </c>
      <c r="D153" s="11" t="s">
        <v>600</v>
      </c>
      <c r="E153" s="121"/>
      <c r="F153" s="57"/>
      <c r="G153" s="57"/>
      <c r="H153" s="57"/>
      <c r="I153" s="57"/>
      <c r="J153" s="294"/>
      <c r="K153" s="33"/>
      <c r="L153" s="100"/>
      <c r="M153" s="372"/>
      <c r="N153" s="21" t="s">
        <v>183</v>
      </c>
      <c r="O153" s="118" t="s">
        <v>601</v>
      </c>
      <c r="P153" s="388"/>
      <c r="Q153" s="388">
        <v>79000</v>
      </c>
      <c r="R153" s="388"/>
      <c r="S153" s="388">
        <v>83000</v>
      </c>
      <c r="T153" s="381"/>
      <c r="U153" s="381">
        <v>81336.59</v>
      </c>
      <c r="V153" s="211" t="s">
        <v>44</v>
      </c>
      <c r="W153" s="210">
        <v>110979.88</v>
      </c>
      <c r="X153" s="23"/>
      <c r="Y153" s="15"/>
      <c r="Z153" s="23"/>
      <c r="AA153" s="15"/>
      <c r="AB153" s="23"/>
      <c r="AC153" s="15"/>
      <c r="AD153" s="23"/>
      <c r="AE153" s="15"/>
    </row>
    <row r="154" spans="1:31" ht="29.4" thickBot="1">
      <c r="A154" s="17"/>
      <c r="B154" s="51"/>
      <c r="C154" s="103" t="s">
        <v>602</v>
      </c>
      <c r="D154" s="11" t="s">
        <v>603</v>
      </c>
      <c r="E154" s="121" t="s">
        <v>604</v>
      </c>
      <c r="F154" s="57"/>
      <c r="G154" s="57"/>
      <c r="H154" s="57"/>
      <c r="I154" s="57"/>
      <c r="J154" s="294"/>
      <c r="K154" s="33"/>
      <c r="L154" s="100"/>
      <c r="M154" s="372"/>
      <c r="N154" s="21" t="s">
        <v>183</v>
      </c>
      <c r="O154" s="118" t="s">
        <v>605</v>
      </c>
      <c r="P154" s="388"/>
      <c r="Q154" s="388"/>
      <c r="R154" s="388"/>
      <c r="S154" s="388"/>
      <c r="T154" s="381"/>
      <c r="U154" s="381"/>
      <c r="V154" s="211" t="s">
        <v>44</v>
      </c>
      <c r="W154" s="211" t="s">
        <v>44</v>
      </c>
      <c r="X154" s="23"/>
      <c r="Y154" s="15"/>
      <c r="Z154" s="23"/>
      <c r="AA154" s="15"/>
      <c r="AB154" s="23"/>
      <c r="AC154" s="15"/>
      <c r="AD154" s="23"/>
      <c r="AE154" s="15"/>
    </row>
    <row r="155" spans="1:31" ht="29.4" thickBot="1">
      <c r="A155" s="17"/>
      <c r="B155" s="51"/>
      <c r="C155" s="30" t="s">
        <v>606</v>
      </c>
      <c r="D155" s="11" t="s">
        <v>607</v>
      </c>
      <c r="E155" s="121" t="s">
        <v>608</v>
      </c>
      <c r="F155" s="57"/>
      <c r="G155" s="57"/>
      <c r="H155" s="57"/>
      <c r="I155" s="57"/>
      <c r="J155" s="294"/>
      <c r="K155" s="318"/>
      <c r="L155" s="100"/>
      <c r="M155" s="372"/>
      <c r="N155" s="21" t="s">
        <v>183</v>
      </c>
      <c r="O155" s="118" t="s">
        <v>609</v>
      </c>
      <c r="P155" s="388"/>
      <c r="Q155" s="388">
        <v>35000</v>
      </c>
      <c r="R155" s="388"/>
      <c r="S155" s="388">
        <v>40000</v>
      </c>
      <c r="T155" s="381"/>
      <c r="U155" s="381">
        <v>40000</v>
      </c>
      <c r="V155" s="211" t="s">
        <v>44</v>
      </c>
      <c r="W155" s="210">
        <v>40000</v>
      </c>
      <c r="X155" s="23"/>
      <c r="Y155" s="15"/>
      <c r="Z155" s="23"/>
      <c r="AA155" s="15"/>
      <c r="AB155" s="23"/>
      <c r="AC155" s="15"/>
      <c r="AD155" s="23"/>
      <c r="AE155" s="15"/>
    </row>
    <row r="156" spans="1:31" ht="29.4" thickBot="1">
      <c r="A156" s="17"/>
      <c r="B156" s="51"/>
      <c r="C156" s="149" t="s">
        <v>610</v>
      </c>
      <c r="D156" s="75" t="s">
        <v>611</v>
      </c>
      <c r="E156" s="121"/>
      <c r="F156" s="57"/>
      <c r="G156" s="57"/>
      <c r="H156" s="57"/>
      <c r="I156" s="57"/>
      <c r="J156" s="294"/>
      <c r="K156" s="33"/>
      <c r="L156" s="100"/>
      <c r="M156" s="372"/>
      <c r="N156" s="21" t="s">
        <v>183</v>
      </c>
      <c r="O156" s="123" t="s">
        <v>612</v>
      </c>
      <c r="P156" s="390"/>
      <c r="Q156" s="388"/>
      <c r="R156" s="388"/>
      <c r="S156" s="388"/>
      <c r="T156" s="381"/>
      <c r="U156" s="381">
        <v>2500</v>
      </c>
      <c r="V156" s="211" t="s">
        <v>44</v>
      </c>
      <c r="W156" s="210">
        <v>2500</v>
      </c>
      <c r="X156" s="23"/>
      <c r="Y156" s="15"/>
      <c r="Z156" s="23"/>
      <c r="AA156" s="15"/>
      <c r="AB156" s="23"/>
      <c r="AC156" s="15"/>
      <c r="AD156" s="23"/>
      <c r="AE156" s="15"/>
    </row>
    <row r="157" spans="1:31" ht="29.4" thickBot="1">
      <c r="A157" s="17"/>
      <c r="B157" s="51"/>
      <c r="C157" s="122" t="s">
        <v>613</v>
      </c>
      <c r="D157" s="11" t="s">
        <v>614</v>
      </c>
      <c r="E157" s="121" t="s">
        <v>608</v>
      </c>
      <c r="F157" s="57"/>
      <c r="G157" s="57"/>
      <c r="H157" s="57"/>
      <c r="I157" s="57"/>
      <c r="J157" s="294"/>
      <c r="K157" s="33"/>
      <c r="L157" s="100"/>
      <c r="M157" s="372"/>
      <c r="N157" s="21" t="s">
        <v>183</v>
      </c>
      <c r="O157" s="123" t="s">
        <v>615</v>
      </c>
      <c r="P157" s="390"/>
      <c r="Q157" s="388">
        <v>5000</v>
      </c>
      <c r="R157" s="388"/>
      <c r="S157" s="388">
        <v>5500</v>
      </c>
      <c r="T157" s="381"/>
      <c r="U157" s="381">
        <v>5800</v>
      </c>
      <c r="V157" s="211" t="s">
        <v>44</v>
      </c>
      <c r="W157" s="210">
        <v>5800</v>
      </c>
      <c r="X157" s="23"/>
      <c r="Y157" s="15"/>
      <c r="Z157" s="23"/>
      <c r="AA157" s="15"/>
      <c r="AB157" s="23"/>
      <c r="AC157" s="15"/>
      <c r="AD157" s="23"/>
      <c r="AE157" s="15"/>
    </row>
    <row r="158" spans="1:31" ht="29.4" thickBot="1">
      <c r="A158" s="17"/>
      <c r="B158" s="51"/>
      <c r="C158" s="122" t="s">
        <v>616</v>
      </c>
      <c r="D158" s="11" t="s">
        <v>617</v>
      </c>
      <c r="E158" s="121"/>
      <c r="F158" s="57"/>
      <c r="G158" s="57"/>
      <c r="H158" s="57"/>
      <c r="I158" s="57"/>
      <c r="J158" s="294"/>
      <c r="K158" s="33"/>
      <c r="L158" s="100"/>
      <c r="M158" s="372"/>
      <c r="N158" s="21" t="s">
        <v>183</v>
      </c>
      <c r="O158" s="123" t="s">
        <v>618</v>
      </c>
      <c r="P158" s="390">
        <v>12000</v>
      </c>
      <c r="Q158" s="388"/>
      <c r="R158" s="388">
        <v>13000</v>
      </c>
      <c r="S158" s="388"/>
      <c r="T158" s="381">
        <v>14000</v>
      </c>
      <c r="U158" s="381"/>
      <c r="V158" s="210">
        <v>14000</v>
      </c>
      <c r="W158" s="211" t="s">
        <v>44</v>
      </c>
      <c r="X158" s="23"/>
      <c r="Y158" s="15"/>
      <c r="Z158" s="23"/>
      <c r="AA158" s="15"/>
      <c r="AB158" s="23"/>
      <c r="AC158" s="15"/>
      <c r="AD158" s="23"/>
      <c r="AE158" s="15"/>
    </row>
    <row r="159" spans="1:31" ht="29.4" thickBot="1">
      <c r="A159" s="17"/>
      <c r="B159" s="51"/>
      <c r="C159" s="122" t="s">
        <v>619</v>
      </c>
      <c r="D159" s="11" t="s">
        <v>620</v>
      </c>
      <c r="E159" s="121"/>
      <c r="F159" s="57"/>
      <c r="G159" s="57"/>
      <c r="H159" s="57"/>
      <c r="I159" s="57"/>
      <c r="J159" s="294"/>
      <c r="K159" s="318"/>
      <c r="L159" s="100"/>
      <c r="M159" s="372"/>
      <c r="N159" s="21" t="s">
        <v>183</v>
      </c>
      <c r="O159" s="123" t="s">
        <v>621</v>
      </c>
      <c r="P159" s="390">
        <v>3000</v>
      </c>
      <c r="Q159" s="388"/>
      <c r="R159" s="388">
        <v>3000</v>
      </c>
      <c r="S159" s="388"/>
      <c r="T159" s="381">
        <v>4840</v>
      </c>
      <c r="U159" s="381"/>
      <c r="V159" s="210">
        <v>6000</v>
      </c>
      <c r="W159" s="211" t="s">
        <v>44</v>
      </c>
      <c r="X159" s="23"/>
      <c r="Y159" s="15"/>
      <c r="Z159" s="23"/>
      <c r="AA159" s="15"/>
      <c r="AB159" s="23"/>
      <c r="AC159" s="15"/>
      <c r="AD159" s="23"/>
      <c r="AE159" s="15"/>
    </row>
    <row r="160" spans="1:31" ht="29.4" thickBot="1">
      <c r="A160" s="17"/>
      <c r="B160" s="51"/>
      <c r="C160" s="122" t="s">
        <v>622</v>
      </c>
      <c r="D160" s="195" t="s">
        <v>623</v>
      </c>
      <c r="E160" s="196" t="s">
        <v>624</v>
      </c>
      <c r="F160" s="113"/>
      <c r="G160" s="113"/>
      <c r="H160" s="113"/>
      <c r="I160" s="113"/>
      <c r="J160" s="374"/>
      <c r="K160" s="373"/>
      <c r="L160" s="375"/>
      <c r="M160" s="376"/>
      <c r="N160" s="197" t="s">
        <v>183</v>
      </c>
      <c r="O160" s="198" t="s">
        <v>625</v>
      </c>
      <c r="P160" s="392">
        <v>10000</v>
      </c>
      <c r="Q160" s="391"/>
      <c r="R160" s="391">
        <v>10000</v>
      </c>
      <c r="S160" s="391"/>
      <c r="T160" s="382"/>
      <c r="U160" s="382"/>
      <c r="V160" s="213" t="s">
        <v>44</v>
      </c>
      <c r="W160" s="213" t="s">
        <v>44</v>
      </c>
      <c r="X160" s="199"/>
      <c r="Y160" s="200"/>
      <c r="Z160" s="199"/>
      <c r="AA160" s="200"/>
      <c r="AB160" s="199"/>
      <c r="AC160" s="200"/>
      <c r="AD160" s="199"/>
      <c r="AE160" s="200"/>
    </row>
    <row r="161" spans="1:31" ht="29.4" thickBot="1">
      <c r="A161" s="121"/>
      <c r="B161" s="51"/>
      <c r="C161" s="149" t="s">
        <v>626</v>
      </c>
      <c r="D161" s="150" t="s">
        <v>627</v>
      </c>
      <c r="E161" s="65"/>
      <c r="F161" s="40"/>
      <c r="G161" s="40"/>
      <c r="H161" s="40"/>
      <c r="I161" s="40"/>
      <c r="J161" s="260"/>
      <c r="K161" s="33"/>
      <c r="L161" s="244"/>
      <c r="M161" s="243"/>
      <c r="N161" s="21" t="s">
        <v>183</v>
      </c>
      <c r="O161" s="123" t="s">
        <v>628</v>
      </c>
      <c r="P161" s="390"/>
      <c r="Q161" s="390"/>
      <c r="R161" s="390"/>
      <c r="S161" s="390"/>
      <c r="T161" s="383">
        <v>500</v>
      </c>
      <c r="U161" s="383"/>
      <c r="V161" s="384">
        <v>6500</v>
      </c>
      <c r="W161" s="214" t="s">
        <v>44</v>
      </c>
      <c r="X161" s="23"/>
      <c r="Y161" s="15"/>
      <c r="Z161" s="23"/>
      <c r="AA161" s="15"/>
      <c r="AB161" s="23"/>
      <c r="AC161" s="15"/>
      <c r="AD161" s="23"/>
      <c r="AE161" s="15"/>
    </row>
    <row r="162" spans="1:31" ht="16.2" thickBot="1">
      <c r="A162" s="124" t="s">
        <v>629</v>
      </c>
      <c r="B162" s="125"/>
      <c r="C162" s="125"/>
      <c r="D162" s="126"/>
      <c r="E162" s="51"/>
      <c r="F162" s="40"/>
      <c r="G162" s="40"/>
      <c r="H162" s="40"/>
      <c r="I162" s="40"/>
      <c r="J162" s="260"/>
      <c r="K162" s="33"/>
      <c r="L162" s="244"/>
      <c r="M162" s="243"/>
      <c r="N162" s="21"/>
      <c r="O162" s="127" t="s">
        <v>630</v>
      </c>
      <c r="P162" s="393"/>
      <c r="Q162" s="393"/>
      <c r="R162" s="393"/>
      <c r="S162" s="393"/>
      <c r="T162" s="393"/>
      <c r="U162" s="393"/>
      <c r="V162" s="385">
        <v>0</v>
      </c>
      <c r="W162" s="203">
        <v>0</v>
      </c>
      <c r="X162" s="129"/>
      <c r="Y162" s="129"/>
      <c r="Z162" s="129"/>
      <c r="AA162" s="129"/>
      <c r="AB162" s="129"/>
      <c r="AC162" s="129"/>
      <c r="AD162" s="129"/>
      <c r="AE162" s="129"/>
    </row>
    <row r="163" spans="1:31" ht="29.4" thickBot="1">
      <c r="A163" s="17"/>
      <c r="B163" s="51"/>
      <c r="C163" s="63" t="s">
        <v>631</v>
      </c>
      <c r="D163" s="52" t="s">
        <v>632</v>
      </c>
      <c r="E163" s="51"/>
      <c r="F163" s="40"/>
      <c r="G163" s="40"/>
      <c r="H163" s="40"/>
      <c r="I163" s="40"/>
      <c r="J163" s="260"/>
      <c r="K163" s="318"/>
      <c r="L163" s="244"/>
      <c r="M163" s="243"/>
      <c r="N163" s="13" t="s">
        <v>183</v>
      </c>
      <c r="O163" s="123" t="s">
        <v>633</v>
      </c>
      <c r="P163" s="393">
        <v>28000</v>
      </c>
      <c r="Q163" s="393">
        <v>28000</v>
      </c>
      <c r="R163" s="393"/>
      <c r="S163" s="393"/>
      <c r="T163" s="393"/>
      <c r="U163" s="393"/>
      <c r="V163" s="386">
        <v>0</v>
      </c>
      <c r="W163" s="202">
        <v>0</v>
      </c>
      <c r="X163" s="128"/>
      <c r="Y163" s="128"/>
      <c r="Z163" s="128"/>
      <c r="AA163" s="128"/>
      <c r="AB163" s="128"/>
      <c r="AC163" s="128"/>
      <c r="AD163" s="128"/>
      <c r="AE163" s="128"/>
    </row>
    <row r="164" spans="1:31" ht="15.6">
      <c r="A164" s="130" t="s">
        <v>634</v>
      </c>
      <c r="B164" s="131"/>
      <c r="C164" s="131"/>
      <c r="D164" s="132"/>
      <c r="E164" s="131"/>
      <c r="F164" s="131"/>
      <c r="G164" s="131"/>
      <c r="H164" s="131"/>
      <c r="I164" s="131"/>
      <c r="J164" s="131"/>
      <c r="K164" s="131"/>
      <c r="L164" s="131"/>
      <c r="M164" s="377"/>
      <c r="N164" s="133"/>
      <c r="O164" s="131"/>
      <c r="P164" s="394">
        <f>P132+P127+P107+P97+P48+P34+P11+P3+P163</f>
        <v>656200</v>
      </c>
      <c r="Q164" s="394">
        <f>Q132+Q127+Q107+Q97+Q48+Q34+Q11+Q3+Q163</f>
        <v>742017.2</v>
      </c>
      <c r="R164" s="394">
        <f>R132+R127+R107+R97+R48+R34+R11+R3+R163</f>
        <v>801100</v>
      </c>
      <c r="S164" s="394">
        <f>S132+S127+S107+S97+S48+S34+S11+S3+S163</f>
        <v>1012717</v>
      </c>
      <c r="T164" s="394">
        <f>T132+T107+T97+T48+T34+T11+T3+T162+T57+T91+T114+T122+T127</f>
        <v>844062.67999999993</v>
      </c>
      <c r="U164" s="394">
        <f>U132+U107+U97+U48+U34+U11+U3+U162+U57+U91+U114+U122+U127</f>
        <v>835687.6</v>
      </c>
      <c r="V164" s="394">
        <f>V132+V107+V97+V48+V34+V11+V3+V162+V57+V91+V114+V122+V127</f>
        <v>860992.78</v>
      </c>
      <c r="W164" s="394">
        <f>W132+W107+W97+W48+W34+W11+W3+W162+W57+W91+W114+W122+W127</f>
        <v>869309.63</v>
      </c>
      <c r="X164" s="134">
        <f t="shared" ref="X164:AE164" si="48">X132+X127+X107+X97+X48+X34+X11+X3+X163</f>
        <v>0</v>
      </c>
      <c r="Y164" s="134">
        <f t="shared" si="48"/>
        <v>0</v>
      </c>
      <c r="Z164" s="134">
        <f t="shared" si="48"/>
        <v>0</v>
      </c>
      <c r="AA164" s="134">
        <f t="shared" si="48"/>
        <v>0</v>
      </c>
      <c r="AB164" s="134">
        <f t="shared" si="48"/>
        <v>0</v>
      </c>
      <c r="AC164" s="134">
        <f t="shared" si="48"/>
        <v>0</v>
      </c>
      <c r="AD164" s="134">
        <f t="shared" si="48"/>
        <v>0</v>
      </c>
      <c r="AE164" s="134">
        <f t="shared" si="48"/>
        <v>0</v>
      </c>
    </row>
    <row r="165" spans="1:31" ht="15.6">
      <c r="A165" s="135"/>
      <c r="B165" s="135"/>
      <c r="C165" s="135"/>
      <c r="G165" s="135"/>
      <c r="H165" s="135"/>
      <c r="I165" s="135"/>
      <c r="J165" s="135"/>
      <c r="K165" s="135"/>
      <c r="L165" s="135"/>
      <c r="M165" s="378"/>
      <c r="N165" s="135"/>
      <c r="O165" s="138"/>
      <c r="P165" s="395"/>
      <c r="Q165" s="395"/>
      <c r="R165" s="395"/>
      <c r="S165" s="395"/>
      <c r="T165" s="395"/>
      <c r="U165" s="396"/>
      <c r="V165" s="395"/>
      <c r="W165" s="395"/>
      <c r="X165" s="139"/>
      <c r="Y165" s="139"/>
      <c r="Z165" s="139"/>
      <c r="AA165" s="139"/>
      <c r="AB165" s="139"/>
      <c r="AC165" s="139"/>
      <c r="AD165" s="139"/>
      <c r="AE165" s="139"/>
    </row>
    <row r="166" spans="1:31" ht="15.6">
      <c r="A166" s="135"/>
      <c r="B166" s="135"/>
      <c r="C166" s="135"/>
      <c r="D166" s="148" t="s">
        <v>635</v>
      </c>
      <c r="G166" s="135"/>
      <c r="H166" s="135"/>
      <c r="I166" s="135"/>
      <c r="J166" s="135"/>
      <c r="L166" s="135"/>
      <c r="M166" s="378"/>
      <c r="N166" s="134"/>
      <c r="O166" s="138"/>
      <c r="P166" s="395"/>
      <c r="Q166" s="395"/>
      <c r="R166" s="395"/>
      <c r="S166" s="395"/>
      <c r="T166" s="394"/>
      <c r="U166" s="394"/>
      <c r="V166" s="394"/>
      <c r="W166" s="394"/>
      <c r="X166" s="139"/>
      <c r="Y166" s="139"/>
      <c r="Z166" s="139"/>
      <c r="AA166" s="139"/>
      <c r="AB166" s="139"/>
      <c r="AC166" s="139"/>
      <c r="AD166" s="139"/>
      <c r="AE166" s="139"/>
    </row>
    <row r="167" spans="1:31" ht="15.6">
      <c r="A167" s="135"/>
      <c r="B167" s="135"/>
      <c r="C167" s="135"/>
      <c r="D167" s="136" t="s">
        <v>636</v>
      </c>
      <c r="E167" s="137" t="s">
        <v>74</v>
      </c>
      <c r="F167" s="135"/>
      <c r="G167" s="135"/>
      <c r="H167" s="135"/>
      <c r="I167" s="135"/>
      <c r="J167" s="135"/>
      <c r="L167" s="135"/>
      <c r="M167" s="378"/>
      <c r="N167" s="134"/>
      <c r="O167" s="138"/>
      <c r="P167" s="395"/>
      <c r="Q167" s="395"/>
      <c r="R167" s="395"/>
      <c r="S167" s="395"/>
      <c r="T167" s="395"/>
      <c r="U167" s="396"/>
      <c r="V167" s="394"/>
      <c r="W167" s="394"/>
      <c r="X167" s="139"/>
      <c r="Y167" s="139"/>
      <c r="Z167" s="139"/>
      <c r="AA167" s="139"/>
      <c r="AB167" s="139"/>
      <c r="AC167" s="139"/>
      <c r="AD167" s="139"/>
      <c r="AE167" s="139"/>
    </row>
    <row r="168" spans="1:31" ht="15.6">
      <c r="D168" s="135" t="s">
        <v>637</v>
      </c>
      <c r="E168" s="137" t="s">
        <v>22</v>
      </c>
    </row>
    <row r="169" spans="1:31" ht="15.6">
      <c r="D169" s="140" t="s">
        <v>638</v>
      </c>
      <c r="E169" s="141" t="s">
        <v>639</v>
      </c>
      <c r="T169" s="397"/>
    </row>
    <row r="170" spans="1:31" ht="15.6">
      <c r="D170" s="142" t="s">
        <v>640</v>
      </c>
      <c r="E170" s="143" t="s">
        <v>641</v>
      </c>
    </row>
  </sheetData>
  <mergeCells count="5">
    <mergeCell ref="A1:E1"/>
    <mergeCell ref="F1:I1"/>
    <mergeCell ref="J1:M1"/>
    <mergeCell ref="P1:W1"/>
    <mergeCell ref="X1:AE1"/>
  </mergeCells>
  <phoneticPr fontId="56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12719773F4994E87C180AD287D7A2E" ma:contentTypeVersion="13" ma:contentTypeDescription="Een nieuw document maken." ma:contentTypeScope="" ma:versionID="45a15513cd2d80faeae921b0e3f7d3c1">
  <xsd:schema xmlns:xsd="http://www.w3.org/2001/XMLSchema" xmlns:xs="http://www.w3.org/2001/XMLSchema" xmlns:p="http://schemas.microsoft.com/office/2006/metadata/properties" xmlns:ns2="0afd0f1e-b1fb-4741-a0ce-a8fc37166f7b" xmlns:ns3="baf53cbb-a6ae-4c4b-a0f7-3de7bc4f4e95" targetNamespace="http://schemas.microsoft.com/office/2006/metadata/properties" ma:root="true" ma:fieldsID="8a44d53d66597e8be08b68046d84078c" ns2:_="" ns3:_="">
    <xsd:import namespace="0afd0f1e-b1fb-4741-a0ce-a8fc37166f7b"/>
    <xsd:import namespace="baf53cbb-a6ae-4c4b-a0f7-3de7bc4f4e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d0f1e-b1fb-4741-a0ce-a8fc37166f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8a119fb-3d02-4b31-9dd2-2f12e04a7ef6}" ma:internalName="TaxCatchAll" ma:showField="CatchAllData" ma:web="0afd0f1e-b1fb-4741-a0ce-a8fc37166f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53cbb-a6ae-4c4b-a0f7-3de7bc4f4e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dec6de19-2315-4723-bf7e-8829439955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fd0f1e-b1fb-4741-a0ce-a8fc37166f7b" xsi:nil="true"/>
    <lcf76f155ced4ddcb4097134ff3c332f xmlns="baf53cbb-a6ae-4c4b-a0f7-3de7bc4f4e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EA1741-2E0F-40F1-B2A6-2748EB8B0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fd0f1e-b1fb-4741-a0ce-a8fc37166f7b"/>
    <ds:schemaRef ds:uri="baf53cbb-a6ae-4c4b-a0f7-3de7bc4f4e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5AE0C5-B936-4759-BACF-3D760764E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7D020-4F97-4738-A8D4-33F31739EBDB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0afd0f1e-b1fb-4741-a0ce-a8fc37166f7b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baf53cbb-a6ae-4c4b-a0f7-3de7bc4f4e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Luik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Mireille Mostaert</dc:creator>
  <cp:keywords/>
  <dc:description/>
  <cp:lastModifiedBy>Mireille Mostaert</cp:lastModifiedBy>
  <cp:revision/>
  <cp:lastPrinted>2024-02-12T16:45:43Z</cp:lastPrinted>
  <dcterms:created xsi:type="dcterms:W3CDTF">2022-10-28T08:22:53Z</dcterms:created>
  <dcterms:modified xsi:type="dcterms:W3CDTF">2024-02-12T16:46:49Z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0x0101006012719773F4994E87C180AD287D7A2E</vt:lpwstr>
  </property>
  <property fmtid="{D5CDD505-2E9C-101B-9397-08002B2CF9AE}" pid="3" name="MediaServiceImageTags">
    <vt:lpwstr/>
  </property>
</Properties>
</file>